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426"/>
  <workbookPr defaultThemeVersion="153222"/>
  <mc:AlternateContent xmlns:mc="http://schemas.openxmlformats.org/markup-compatibility/2006">
    <mc:Choice Requires="x15">
      <x15ac:absPath xmlns:x15ac="http://schemas.microsoft.com/office/spreadsheetml/2010/11/ac" url="E:\Seminare\Unterlagen 16\Excel 2016 GL\Dateien EGL 2016\"/>
    </mc:Choice>
  </mc:AlternateContent>
  <bookViews>
    <workbookView xWindow="570" yWindow="45" windowWidth="14805" windowHeight="11415" tabRatio="856"/>
  </bookViews>
  <sheets>
    <sheet name="Beispiel 1 (Grundlagen)" sheetId="1" r:id="rId1"/>
    <sheet name="Beispiel 2 (Zahlenformate)" sheetId="2" r:id="rId2"/>
    <sheet name="Beispiel 3 (Mappenkonzept)" sheetId="6" r:id="rId3"/>
    <sheet name="Beispiel 4 (Mehrwertsteuer)" sheetId="8" r:id="rId4"/>
    <sheet name="Beispiel 5 (Rechnen mit Zeiten)" sheetId="12" r:id="rId5"/>
    <sheet name="Beispiel 6 (Bezüge &amp; Drucken)" sheetId="14" r:id="rId6"/>
    <sheet name="Beispiel 7 (Funktionen)" sheetId="16" r:id="rId7"/>
    <sheet name="Beispiel 8 (Diagramme)" sheetId="18" r:id="rId8"/>
    <sheet name="Beispiel 9 (Listen)" sheetId="19" r:id="rId9"/>
    <sheet name="Beispiel 1 Lösung" sheetId="4" r:id="rId10"/>
    <sheet name="Beispiel 2 Lösung" sheetId="5" r:id="rId11"/>
    <sheet name="Beispiel 3 Lösung" sheetId="7" r:id="rId12"/>
    <sheet name="Beispiel 4 Lösung" sheetId="9" r:id="rId13"/>
    <sheet name="Beisipel 5 Lösung" sheetId="13" r:id="rId14"/>
    <sheet name="Beispiel 6 Lösung" sheetId="15" r:id="rId15"/>
    <sheet name="Beispiel 7 Lösung" sheetId="17" r:id="rId16"/>
    <sheet name="Beispiel 9 Lösung" sheetId="20" r:id="rId17"/>
  </sheets>
  <definedNames>
    <definedName name="_xlnm._FilterDatabase" localSheetId="16" hidden="1">'Beispiel 9 Lösung'!$A$1:$C$83</definedName>
    <definedName name="_xlnm.Print_Titles" localSheetId="16">'Beispiel 9 Lösung'!$1:$1</definedName>
  </definedNames>
  <calcPr calcId="162913"/>
</workbook>
</file>

<file path=xl/calcChain.xml><?xml version="1.0" encoding="utf-8"?>
<calcChain xmlns="http://schemas.openxmlformats.org/spreadsheetml/2006/main">
  <c r="E6" i="4" l="1"/>
  <c r="E5" i="4"/>
  <c r="E4" i="4"/>
  <c r="E7" i="4" l="1"/>
  <c r="B16" i="9"/>
  <c r="B11" i="18" l="1"/>
  <c r="C21" i="17"/>
  <c r="C22" i="17"/>
  <c r="C23" i="17"/>
  <c r="C24" i="17"/>
  <c r="C25" i="17"/>
  <c r="C20" i="17"/>
  <c r="B15" i="17"/>
  <c r="B14" i="17"/>
  <c r="B13" i="17"/>
  <c r="B12" i="17"/>
  <c r="B21" i="15"/>
  <c r="C16" i="15" s="1"/>
  <c r="C19" i="15"/>
  <c r="B7" i="15"/>
  <c r="B8" i="15"/>
  <c r="B9" i="15"/>
  <c r="B10" i="15"/>
  <c r="B6" i="15"/>
  <c r="C11" i="15"/>
  <c r="C11" i="14"/>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B17" i="9"/>
  <c r="B11" i="9"/>
  <c r="B12" i="9" s="1"/>
  <c r="B7" i="9"/>
  <c r="B3" i="9"/>
  <c r="B24" i="7"/>
  <c r="B16" i="7"/>
  <c r="B7" i="7"/>
  <c r="B7" i="6"/>
  <c r="A9" i="5"/>
  <c r="A9" i="2"/>
  <c r="C20" i="15" l="1"/>
  <c r="C21" i="15" s="1"/>
  <c r="C18" i="15"/>
  <c r="C17" i="15"/>
  <c r="B11" i="15"/>
  <c r="D31" i="13"/>
  <c r="G4" i="13" s="1"/>
  <c r="G6" i="13" s="1"/>
  <c r="G7" i="13" s="1"/>
  <c r="G8" i="13" s="1"/>
</calcChain>
</file>

<file path=xl/sharedStrings.xml><?xml version="1.0" encoding="utf-8"?>
<sst xmlns="http://schemas.openxmlformats.org/spreadsheetml/2006/main" count="334" uniqueCount="99">
  <si>
    <t>Gärtnerei</t>
  </si>
  <si>
    <t>Art.-Nr.</t>
  </si>
  <si>
    <t>Art.-Name</t>
  </si>
  <si>
    <t>Einzelpreis</t>
  </si>
  <si>
    <t>Stück</t>
  </si>
  <si>
    <t>Gesamtpreis</t>
  </si>
  <si>
    <t>Geranien</t>
  </si>
  <si>
    <t>Begonien</t>
  </si>
  <si>
    <t>Usambara Veilchen</t>
  </si>
  <si>
    <t>Summe:</t>
  </si>
  <si>
    <t>vordefinierte Zahlenformate:</t>
  </si>
  <si>
    <t>benutzerdefinierte Zahlenformate:</t>
  </si>
  <si>
    <t>Zahl: 2 Dezimalstellen, negative Zahlen rot</t>
  </si>
  <si>
    <t>Währung: 2 Dezimalstellen, Dollar - USA</t>
  </si>
  <si>
    <t>Standard</t>
  </si>
  <si>
    <t>0,00 "kg"</t>
  </si>
  <si>
    <t>"Stk."* 0,00</t>
  </si>
  <si>
    <t>TT.MMMM JJJJ</t>
  </si>
  <si>
    <t>T.M.JJ</t>
  </si>
  <si>
    <t>TTT* TT.MM.JJJJ</t>
  </si>
  <si>
    <t>hh:mm:ss</t>
  </si>
  <si>
    <t>[hh]:mm</t>
  </si>
  <si>
    <t>Einnahmen - Mai</t>
  </si>
  <si>
    <t>Gehalt</t>
  </si>
  <si>
    <t>Mieteinnahme</t>
  </si>
  <si>
    <t>Verkäufe</t>
  </si>
  <si>
    <t>Einnahmen - Juni</t>
  </si>
  <si>
    <t>Geschenke</t>
  </si>
  <si>
    <t>Einnahmen - Juli</t>
  </si>
  <si>
    <t>Bruttobetrag:</t>
  </si>
  <si>
    <t>Nettobetrag:</t>
  </si>
  <si>
    <t>Aufgabe 1:</t>
  </si>
  <si>
    <t>Aufgabe 2:</t>
  </si>
  <si>
    <t>Gesamtbetrag:</t>
  </si>
  <si>
    <t>- 2% Skonto:</t>
  </si>
  <si>
    <t>zu zahlen:</t>
  </si>
  <si>
    <t>Aufgabe 3:</t>
  </si>
  <si>
    <t>Aufgabe 4:</t>
  </si>
  <si>
    <r>
      <t xml:space="preserve">enth. MWSt: </t>
    </r>
    <r>
      <rPr>
        <sz val="9"/>
        <rFont val="Arial"/>
        <family val="2"/>
      </rPr>
      <t>20%</t>
    </r>
  </si>
  <si>
    <t>Datum</t>
  </si>
  <si>
    <t xml:space="preserve">von </t>
  </si>
  <si>
    <t>bis</t>
  </si>
  <si>
    <t>Dauer</t>
  </si>
  <si>
    <t>Summe</t>
  </si>
  <si>
    <t>Zeitaufwand:</t>
  </si>
  <si>
    <t>Stundensatz:</t>
  </si>
  <si>
    <t>Gesamtkosten:</t>
  </si>
  <si>
    <t>Rechnungsbetrag:</t>
  </si>
  <si>
    <t>Projekt - Datenbankentwicklung</t>
  </si>
  <si>
    <t>Gesamtbudget</t>
  </si>
  <si>
    <t>Abteilungen:</t>
  </si>
  <si>
    <t>Personal</t>
  </si>
  <si>
    <t>Buchhaltung</t>
  </si>
  <si>
    <t>Direktion</t>
  </si>
  <si>
    <t>Innenrevision</t>
  </si>
  <si>
    <t>IT-Admin</t>
  </si>
  <si>
    <t>Umsätze:</t>
  </si>
  <si>
    <t>Wien</t>
  </si>
  <si>
    <t>New York</t>
  </si>
  <si>
    <t>Paris</t>
  </si>
  <si>
    <t>Berlin</t>
  </si>
  <si>
    <t>Bern</t>
  </si>
  <si>
    <t>Funktionen</t>
  </si>
  <si>
    <t>kleinster Wert:</t>
  </si>
  <si>
    <t>größter Wert:</t>
  </si>
  <si>
    <t>Durchschnitt:</t>
  </si>
  <si>
    <t>Anzahl der Zahlen:</t>
  </si>
  <si>
    <t>Wert</t>
  </si>
  <si>
    <t>neg/pos</t>
  </si>
  <si>
    <t>Währung: 2 Dezimalstellen, ungarische Forint</t>
  </si>
  <si>
    <t>Artikel</t>
  </si>
  <si>
    <t>Umsatz</t>
  </si>
  <si>
    <t>Schuhe</t>
  </si>
  <si>
    <t>Hemden</t>
  </si>
  <si>
    <t>Hosen</t>
  </si>
  <si>
    <t>Blusen</t>
  </si>
  <si>
    <t>Internetseite</t>
  </si>
  <si>
    <t>www.abc.de</t>
  </si>
  <si>
    <t>www.hot.com</t>
  </si>
  <si>
    <t>www.news.at</t>
  </si>
  <si>
    <t>www.aktien.de</t>
  </si>
  <si>
    <t>www.printer.com</t>
  </si>
  <si>
    <t>Zugriffe Mai</t>
  </si>
  <si>
    <t>Zugriffe April</t>
  </si>
  <si>
    <t>Name</t>
  </si>
  <si>
    <t>Betrag</t>
  </si>
  <si>
    <t>Maier</t>
  </si>
  <si>
    <t>Huber</t>
  </si>
  <si>
    <t>Leopold</t>
  </si>
  <si>
    <t>Pauritsch</t>
  </si>
  <si>
    <t>Skerbisch</t>
  </si>
  <si>
    <t>Iman</t>
  </si>
  <si>
    <t>Aktienkurs</t>
  </si>
  <si>
    <t>+ 8% MWSt:</t>
  </si>
  <si>
    <t># ##0 "Tage"</t>
  </si>
  <si>
    <t>Zahl: 3 Dezimalstellen, Tausendertrennzeichen</t>
  </si>
  <si>
    <t>_-"km"* #.##0,00_-</t>
  </si>
  <si>
    <t>Buchhaltung: 2 Dezimalstellen, kroatische Kuna</t>
  </si>
  <si>
    <t>Buchhaltung: 2 Dezimalstellen, Euro (internationale Abkürzung)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</si>
</sst>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 #,##0.00\ [$€]_-;_-* &quot;-&quot;??\ [$€]_-;_-@_-"/>
    <numFmt numFmtId="165" formatCode="0%\ &quot;MWSt:&quot;"/>
    <numFmt numFmtId="166" formatCode="[hh]:mm"/>
    <numFmt numFmtId="167" formatCode="_-* #,##0.00\ [$€-40A]_-;\-* #,##0.00\ [$€-40A]_-;_-* &quot;-&quot;??\ [$€-40A]_-;_-@_-"/>
    <numFmt numFmtId="168" formatCode="_-* #,##0\ [$€-40A]_-;\-* #,##0\ [$€-40A]_-;_-* &quot;-&quot;\ [$€-40A]_-;_-@_-"/>
  </numFmts>
  <fonts count="12" x14ac:knownFonts="1">
    <font>
      <sz val="14"/>
      <name val="Arial"/>
    </font>
    <font>
      <sz val="14"/>
      <name val="Arial"/>
      <family val="2"/>
    </font>
    <font>
      <sz val="8"/>
      <name val="Arial"/>
      <family val="2"/>
    </font>
    <font>
      <sz val="10"/>
      <name val="Arial"/>
      <family val="2"/>
    </font>
    <font>
      <b/>
      <sz val="11"/>
      <name val="Arial"/>
      <family val="2"/>
    </font>
    <font>
      <sz val="11"/>
      <name val="Arial"/>
      <family val="2"/>
    </font>
    <font>
      <b/>
      <u val="double"/>
      <sz val="20"/>
      <name val="Arial Rounded MT Bold"/>
      <family val="2"/>
    </font>
    <font>
      <sz val="14"/>
      <name val="Arial"/>
      <family val="2"/>
    </font>
    <font>
      <b/>
      <sz val="14"/>
      <name val="Arial"/>
      <family val="2"/>
    </font>
    <font>
      <sz val="9"/>
      <name val="Arial"/>
      <family val="2"/>
    </font>
    <font>
      <i/>
      <sz val="14"/>
      <name val="Arial"/>
      <family val="2"/>
    </font>
    <font>
      <u/>
      <sz val="14"/>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4"/>
        <bgColor indexed="64"/>
      </patternFill>
    </fill>
  </fills>
  <borders count="5">
    <border>
      <left/>
      <right/>
      <top/>
      <bottom/>
      <diagonal/>
    </border>
    <border>
      <left/>
      <right/>
      <top/>
      <bottom style="double">
        <color indexed="64"/>
      </bottom>
      <diagonal/>
    </border>
    <border>
      <left/>
      <right/>
      <top/>
      <bottom style="medium">
        <color indexed="64"/>
      </bottom>
      <diagonal/>
    </border>
    <border>
      <left/>
      <right/>
      <top style="thin">
        <color indexed="64"/>
      </top>
      <bottom style="double">
        <color indexed="64"/>
      </bottom>
      <diagonal/>
    </border>
    <border>
      <left/>
      <right/>
      <top style="medium">
        <color auto="1"/>
      </top>
      <bottom/>
      <diagonal/>
    </border>
  </borders>
  <cellStyleXfs count="4">
    <xf numFmtId="0" fontId="0" fillId="0" borderId="0"/>
    <xf numFmtId="164" fontId="3" fillId="0" borderId="0" applyFont="0" applyFill="0" applyBorder="0" applyAlignment="0" applyProtection="0"/>
    <xf numFmtId="0" fontId="11" fillId="0" borderId="0" applyNumberFormat="0" applyFill="0" applyBorder="0" applyAlignment="0" applyProtection="0">
      <alignment vertical="top"/>
      <protection locked="0"/>
    </xf>
    <xf numFmtId="9" fontId="1" fillId="0" borderId="0" applyFont="0" applyFill="0" applyBorder="0" applyAlignment="0" applyProtection="0"/>
  </cellStyleXfs>
  <cellXfs count="71">
    <xf numFmtId="0" fontId="0" fillId="0" borderId="0" xfId="0"/>
    <xf numFmtId="164" fontId="0" fillId="0" borderId="0" xfId="1" applyFont="1"/>
    <xf numFmtId="0" fontId="3" fillId="0" borderId="0" xfId="0" applyFont="1"/>
    <xf numFmtId="0" fontId="5" fillId="0" borderId="0" xfId="0" applyFont="1" applyAlignment="1">
      <alignment horizontal="center"/>
    </xf>
    <xf numFmtId="0" fontId="5" fillId="0" borderId="0" xfId="0" applyFont="1"/>
    <xf numFmtId="164" fontId="5" fillId="0" borderId="0" xfId="1" applyFont="1"/>
    <xf numFmtId="164" fontId="5" fillId="2" borderId="0" xfId="1" applyFont="1" applyFill="1" applyAlignment="1"/>
    <xf numFmtId="0" fontId="5" fillId="0" borderId="1" xfId="0" applyFont="1" applyBorder="1" applyAlignment="1">
      <alignment horizontal="right"/>
    </xf>
    <xf numFmtId="164" fontId="5" fillId="2" borderId="1" xfId="1" applyFont="1" applyFill="1" applyBorder="1" applyAlignment="1"/>
    <xf numFmtId="0" fontId="4" fillId="0" borderId="2" xfId="0" applyFont="1" applyBorder="1"/>
    <xf numFmtId="0" fontId="5" fillId="0" borderId="2" xfId="0" applyFont="1" applyBorder="1" applyAlignment="1">
      <alignment horizontal="center"/>
    </xf>
    <xf numFmtId="0" fontId="5" fillId="0" borderId="2" xfId="0" applyFont="1" applyBorder="1"/>
    <xf numFmtId="164" fontId="5" fillId="0" borderId="2" xfId="1" applyFont="1" applyBorder="1"/>
    <xf numFmtId="164" fontId="5" fillId="2" borderId="2" xfId="1" applyFont="1" applyFill="1" applyBorder="1" applyAlignment="1"/>
    <xf numFmtId="0" fontId="8" fillId="0" borderId="0" xfId="0" applyFont="1"/>
    <xf numFmtId="2" fontId="0" fillId="0" borderId="0" xfId="0" applyNumberFormat="1"/>
    <xf numFmtId="14" fontId="0" fillId="0" borderId="0" xfId="0" applyNumberFormat="1"/>
    <xf numFmtId="20" fontId="0" fillId="0" borderId="0" xfId="0" applyNumberFormat="1"/>
    <xf numFmtId="21" fontId="0" fillId="0" borderId="0" xfId="0" applyNumberFormat="1"/>
    <xf numFmtId="0" fontId="8" fillId="0" borderId="3" xfId="0" applyFont="1" applyBorder="1"/>
    <xf numFmtId="164" fontId="1" fillId="0" borderId="0" xfId="1" applyFont="1"/>
    <xf numFmtId="4" fontId="0" fillId="0" borderId="0" xfId="0" applyNumberFormat="1"/>
    <xf numFmtId="0" fontId="0" fillId="2" borderId="0" xfId="0" applyFill="1"/>
    <xf numFmtId="4" fontId="0" fillId="2" borderId="0" xfId="0" applyNumberFormat="1" applyFill="1"/>
    <xf numFmtId="4" fontId="0" fillId="2" borderId="2" xfId="0" applyNumberFormat="1" applyFill="1" applyBorder="1"/>
    <xf numFmtId="0" fontId="0" fillId="0" borderId="2" xfId="0" quotePrefix="1" applyBorder="1"/>
    <xf numFmtId="0" fontId="8" fillId="0" borderId="2" xfId="0" applyFont="1" applyBorder="1"/>
    <xf numFmtId="0" fontId="0" fillId="0" borderId="2" xfId="0" applyBorder="1"/>
    <xf numFmtId="20" fontId="0" fillId="0" borderId="2" xfId="0" applyNumberFormat="1" applyBorder="1"/>
    <xf numFmtId="0" fontId="0" fillId="2" borderId="2" xfId="0" applyFill="1" applyBorder="1"/>
    <xf numFmtId="0" fontId="0" fillId="2" borderId="0" xfId="0" applyNumberFormat="1" applyFill="1"/>
    <xf numFmtId="0" fontId="0" fillId="2" borderId="2" xfId="0" applyNumberFormat="1" applyFill="1" applyBorder="1"/>
    <xf numFmtId="9" fontId="0" fillId="0" borderId="0" xfId="0" applyNumberFormat="1"/>
    <xf numFmtId="0" fontId="8" fillId="2" borderId="0" xfId="0" applyFont="1" applyFill="1"/>
    <xf numFmtId="165" fontId="0" fillId="0" borderId="2" xfId="0" applyNumberFormat="1" applyBorder="1" applyAlignment="1">
      <alignment horizontal="left"/>
    </xf>
    <xf numFmtId="20" fontId="0" fillId="2" borderId="0" xfId="0" applyNumberFormat="1" applyFill="1"/>
    <xf numFmtId="20" fontId="0" fillId="2" borderId="2" xfId="0" applyNumberFormat="1" applyFill="1" applyBorder="1"/>
    <xf numFmtId="166" fontId="0" fillId="2" borderId="0" xfId="0" applyNumberFormat="1" applyFill="1"/>
    <xf numFmtId="167" fontId="0" fillId="2" borderId="0" xfId="0" applyNumberFormat="1" applyFill="1"/>
    <xf numFmtId="167" fontId="0" fillId="2" borderId="2" xfId="0" applyNumberFormat="1" applyFill="1" applyBorder="1"/>
    <xf numFmtId="167" fontId="8" fillId="2" borderId="0" xfId="0" applyNumberFormat="1" applyFont="1" applyFill="1"/>
    <xf numFmtId="3" fontId="0" fillId="0" borderId="0" xfId="0" applyNumberFormat="1"/>
    <xf numFmtId="0" fontId="10" fillId="0" borderId="0" xfId="0" applyFont="1"/>
    <xf numFmtId="0" fontId="7" fillId="0" borderId="0" xfId="0" applyFont="1"/>
    <xf numFmtId="0" fontId="10" fillId="0" borderId="2" xfId="0" applyFont="1" applyBorder="1"/>
    <xf numFmtId="9" fontId="0" fillId="0" borderId="0" xfId="3" applyFont="1"/>
    <xf numFmtId="9" fontId="0" fillId="0" borderId="2" xfId="0" applyNumberFormat="1" applyBorder="1"/>
    <xf numFmtId="3" fontId="0" fillId="2" borderId="0" xfId="0" applyNumberFormat="1" applyFill="1"/>
    <xf numFmtId="3" fontId="0" fillId="2" borderId="2" xfId="0" applyNumberFormat="1" applyFill="1" applyBorder="1"/>
    <xf numFmtId="0" fontId="8" fillId="0" borderId="0" xfId="0" applyFont="1" applyFill="1" applyBorder="1"/>
    <xf numFmtId="3" fontId="0" fillId="0" borderId="2" xfId="0" applyNumberFormat="1" applyBorder="1"/>
    <xf numFmtId="9" fontId="1" fillId="0" borderId="0" xfId="3"/>
    <xf numFmtId="9" fontId="1" fillId="2" borderId="0" xfId="3" applyFill="1"/>
    <xf numFmtId="9" fontId="1" fillId="2" borderId="2" xfId="3" applyFill="1" applyBorder="1"/>
    <xf numFmtId="3" fontId="0" fillId="2" borderId="0" xfId="0" applyNumberFormat="1" applyFill="1" applyBorder="1"/>
    <xf numFmtId="0" fontId="0" fillId="3" borderId="0" xfId="0" applyFill="1"/>
    <xf numFmtId="0" fontId="0" fillId="4" borderId="0" xfId="0" applyFill="1"/>
    <xf numFmtId="4" fontId="0" fillId="0" borderId="2" xfId="0" applyNumberFormat="1" applyBorder="1"/>
    <xf numFmtId="0" fontId="11" fillId="0" borderId="0" xfId="2" applyAlignment="1" applyProtection="1"/>
    <xf numFmtId="0" fontId="7" fillId="0" borderId="2" xfId="0" applyFont="1" applyBorder="1"/>
    <xf numFmtId="14" fontId="0" fillId="0" borderId="2" xfId="0" applyNumberFormat="1" applyBorder="1"/>
    <xf numFmtId="0" fontId="8" fillId="2" borderId="2" xfId="0" applyFont="1" applyFill="1" applyBorder="1"/>
    <xf numFmtId="0" fontId="0" fillId="2" borderId="0" xfId="3" applyNumberFormat="1" applyFont="1" applyFill="1"/>
    <xf numFmtId="3" fontId="0" fillId="2" borderId="4" xfId="0" applyNumberFormat="1" applyFill="1" applyBorder="1"/>
    <xf numFmtId="0" fontId="0" fillId="2" borderId="4" xfId="3" applyNumberFormat="1" applyFont="1" applyFill="1" applyBorder="1"/>
    <xf numFmtId="168" fontId="1" fillId="0" borderId="0" xfId="1" applyNumberFormat="1" applyFont="1"/>
    <xf numFmtId="168" fontId="8" fillId="0" borderId="3" xfId="0" applyNumberFormat="1" applyFont="1" applyBorder="1"/>
    <xf numFmtId="168" fontId="0" fillId="0" borderId="0" xfId="1" applyNumberFormat="1" applyFont="1"/>
    <xf numFmtId="0" fontId="1" fillId="0" borderId="2" xfId="0" quotePrefix="1" applyFont="1" applyBorder="1"/>
    <xf numFmtId="0" fontId="1" fillId="0" borderId="0" xfId="0" applyFont="1"/>
    <xf numFmtId="0" fontId="6" fillId="0" borderId="0" xfId="0" applyFont="1" applyAlignment="1">
      <alignment horizontal="center"/>
    </xf>
  </cellXfs>
  <cellStyles count="4">
    <cellStyle name="Euro" xfId="1"/>
    <cellStyle name="Link" xfId="2" builtinId="8"/>
    <cellStyle name="Prozent" xfId="3" builtinId="5"/>
    <cellStyle name="Standard" xfId="0" builtinId="0"/>
  </cellStyles>
  <dxfs count="3">
    <dxf>
      <numFmt numFmtId="19" formatCode="dd/mm/yyyy"/>
    </dxf>
    <dxf>
      <border outline="0">
        <bottom style="medium">
          <color indexed="64"/>
        </bottom>
      </border>
    </dxf>
    <dxf>
      <font>
        <b/>
        <i val="0"/>
        <strike val="0"/>
        <condense val="0"/>
        <extend val="0"/>
        <outline val="0"/>
        <shadow val="0"/>
        <u val="none"/>
        <vertAlign val="baseline"/>
        <sz val="14"/>
        <color auto="1"/>
        <name val="Arial"/>
        <scheme val="none"/>
      </font>
      <fill>
        <patternFill patternType="solid">
          <fgColor indexed="64"/>
          <bgColor indexed="2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image" Target="../media/image5.jpeg"/></Relationships>
</file>

<file path=xl/charts/_rels/chart3.xml.rels><?xml version="1.0" encoding="UTF-8" standalone="yes"?>
<Relationships xmlns="http://schemas.openxmlformats.org/package/2006/relationships"><Relationship Id="rId1" Type="http://schemas.openxmlformats.org/officeDocument/2006/relationships/image" Target="../media/image6.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solidFill>
                  <a:schemeClr val="bg1"/>
                </a:solidFill>
              </a:defRPr>
            </a:pPr>
            <a:r>
              <a:rPr lang="en-US">
                <a:solidFill>
                  <a:schemeClr val="bg1"/>
                </a:solidFill>
              </a:rPr>
              <a:t>Umsatzanteile</a:t>
            </a:r>
          </a:p>
        </c:rich>
      </c:tx>
      <c:layout>
        <c:manualLayout>
          <c:xMode val="edge"/>
          <c:yMode val="edge"/>
          <c:x val="2.0149739583333326E-2"/>
          <c:y val="3.0581039755351681E-2"/>
        </c:manualLayout>
      </c:layout>
      <c:overlay val="0"/>
      <c:spPr>
        <a:solidFill>
          <a:schemeClr val="tx1"/>
        </a:solidFill>
        <a:effectLst>
          <a:outerShdw blurRad="50800" dist="38100" dir="2700000" algn="tl" rotWithShape="0">
            <a:prstClr val="black">
              <a:alpha val="40000"/>
            </a:prstClr>
          </a:outerShdw>
        </a:effectLst>
      </c:spPr>
    </c:title>
    <c:autoTitleDeleted val="0"/>
    <c:view3D>
      <c:rotX val="30"/>
      <c:rotY val="214"/>
      <c:rAngAx val="0"/>
    </c:view3D>
    <c:floor>
      <c:thickness val="0"/>
    </c:floor>
    <c:sideWall>
      <c:thickness val="0"/>
    </c:sideWall>
    <c:backWall>
      <c:thickness val="0"/>
    </c:backWall>
    <c:plotArea>
      <c:layout>
        <c:manualLayout>
          <c:layoutTarget val="inner"/>
          <c:xMode val="edge"/>
          <c:yMode val="edge"/>
          <c:x val="0.140625"/>
          <c:y val="0.21560435679485018"/>
          <c:w val="0.72200520833333337"/>
          <c:h val="0.56356722611508425"/>
        </c:manualLayout>
      </c:layout>
      <c:pie3DChart>
        <c:varyColors val="1"/>
        <c:ser>
          <c:idx val="0"/>
          <c:order val="0"/>
          <c:dPt>
            <c:idx val="1"/>
            <c:bubble3D val="0"/>
            <c:spPr>
              <a:solidFill>
                <a:schemeClr val="accent2">
                  <a:lumMod val="75000"/>
                </a:schemeClr>
              </a:solidFill>
            </c:spPr>
            <c:extLst>
              <c:ext xmlns:c16="http://schemas.microsoft.com/office/drawing/2014/chart" uri="{C3380CC4-5D6E-409C-BE32-E72D297353CC}">
                <c16:uniqueId val="{00000001-C52E-4AB1-A6DA-267978923E94}"/>
              </c:ext>
            </c:extLst>
          </c:dPt>
          <c:dLbls>
            <c:dLbl>
              <c:idx val="1"/>
              <c:layout>
                <c:manualLayout>
                  <c:x val="-0.13020833333333334"/>
                  <c:y val="6.6258919469928651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52E-4AB1-A6DA-267978923E94}"/>
                </c:ext>
              </c:extLst>
            </c:dLbl>
            <c:dLbl>
              <c:idx val="2"/>
              <c:layout>
                <c:manualLayout>
                  <c:x val="0.1171875"/>
                  <c:y val="2.5484199796126414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52E-4AB1-A6DA-267978923E94}"/>
                </c:ext>
              </c:extLst>
            </c:dLbl>
            <c:dLbl>
              <c:idx val="3"/>
              <c:numFmt formatCode="0.0%" sourceLinked="0"/>
              <c:spPr/>
              <c:txPr>
                <a:bodyPr/>
                <a:lstStyle/>
                <a:p>
                  <a:pPr>
                    <a:defRPr b="1">
                      <a:solidFill>
                        <a:srgbClr val="FF0000"/>
                      </a:solidFill>
                    </a:defRPr>
                  </a:pPr>
                  <a:endParaRPr lang="de-DE"/>
                </a:p>
              </c:txPr>
              <c:dLblPos val="outEnd"/>
              <c:showLegendKey val="0"/>
              <c:showVal val="1"/>
              <c:showCatName val="1"/>
              <c:showSerName val="0"/>
              <c:showPercent val="1"/>
              <c:showBubbleSize val="0"/>
              <c:extLst>
                <c:ext xmlns:c16="http://schemas.microsoft.com/office/drawing/2014/chart" uri="{C3380CC4-5D6E-409C-BE32-E72D297353CC}">
                  <c16:uniqueId val="{00000003-C52E-4AB1-A6DA-267978923E94}"/>
                </c:ext>
              </c:extLst>
            </c:dLbl>
            <c:numFmt formatCode="0.0%" sourceLinked="0"/>
            <c:spPr>
              <a:noFill/>
              <a:ln>
                <a:noFill/>
              </a:ln>
              <a:effectLst/>
            </c:spPr>
            <c:dLblPos val="outEnd"/>
            <c:showLegendKey val="0"/>
            <c:showVal val="1"/>
            <c:showCatName val="1"/>
            <c:showSerName val="0"/>
            <c:showPercent val="1"/>
            <c:showBubbleSize val="0"/>
            <c:showLeaderLines val="1"/>
            <c:extLst>
              <c:ext xmlns:c15="http://schemas.microsoft.com/office/drawing/2012/chart" uri="{CE6537A1-D6FC-4f65-9D91-7224C49458BB}"/>
            </c:extLst>
          </c:dLbls>
          <c:cat>
            <c:strRef>
              <c:f>'Beispiel 8 (Diagramme)'!$A$7:$A$10</c:f>
              <c:strCache>
                <c:ptCount val="4"/>
                <c:pt idx="0">
                  <c:v>Schuhe</c:v>
                </c:pt>
                <c:pt idx="1">
                  <c:v>Hemden</c:v>
                </c:pt>
                <c:pt idx="2">
                  <c:v>Hosen</c:v>
                </c:pt>
                <c:pt idx="3">
                  <c:v>Blusen</c:v>
                </c:pt>
              </c:strCache>
            </c:strRef>
          </c:cat>
          <c:val>
            <c:numRef>
              <c:f>'Beispiel 8 (Diagramme)'!$B$7:$B$10</c:f>
              <c:numCache>
                <c:formatCode>#,##0</c:formatCode>
                <c:ptCount val="4"/>
                <c:pt idx="0">
                  <c:v>1236</c:v>
                </c:pt>
                <c:pt idx="1">
                  <c:v>6543</c:v>
                </c:pt>
                <c:pt idx="2">
                  <c:v>1245</c:v>
                </c:pt>
                <c:pt idx="3">
                  <c:v>7654</c:v>
                </c:pt>
              </c:numCache>
            </c:numRef>
          </c:val>
          <c:extLst>
            <c:ext xmlns:c16="http://schemas.microsoft.com/office/drawing/2014/chart" uri="{C3380CC4-5D6E-409C-BE32-E72D297353CC}">
              <c16:uniqueId val="{00000004-C52E-4AB1-A6DA-267978923E94}"/>
            </c:ext>
          </c:extLst>
        </c:ser>
        <c:dLbls>
          <c:showLegendKey val="0"/>
          <c:showVal val="1"/>
          <c:showCatName val="0"/>
          <c:showSerName val="0"/>
          <c:showPercent val="0"/>
          <c:showBubbleSize val="0"/>
          <c:showLeaderLines val="1"/>
        </c:dLbls>
      </c:pie3DChart>
    </c:plotArea>
    <c:plotVisOnly val="1"/>
    <c:dispBlanksAs val="gap"/>
    <c:showDLblsOverMax val="0"/>
  </c:chart>
  <c:spPr>
    <a:gradFill flip="none" rotWithShape="1">
      <a:gsLst>
        <a:gs pos="0">
          <a:srgbClr val="9BBB59">
            <a:lumMod val="40000"/>
            <a:lumOff val="60000"/>
            <a:shade val="30000"/>
            <a:satMod val="115000"/>
          </a:srgbClr>
        </a:gs>
        <a:gs pos="50000">
          <a:srgbClr val="9BBB59">
            <a:lumMod val="40000"/>
            <a:lumOff val="60000"/>
            <a:shade val="67500"/>
            <a:satMod val="115000"/>
          </a:srgbClr>
        </a:gs>
        <a:gs pos="100000">
          <a:srgbClr val="9BBB59">
            <a:lumMod val="40000"/>
            <a:lumOff val="60000"/>
            <a:shade val="100000"/>
            <a:satMod val="115000"/>
          </a:srgbClr>
        </a:gs>
      </a:gsLst>
      <a:lin ang="16200000" scaled="1"/>
      <a:tileRect/>
    </a:gradFill>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a:t>Zugriffsstatistik</a:t>
            </a:r>
          </a:p>
        </c:rich>
      </c:tx>
      <c:overlay val="0"/>
    </c:title>
    <c:autoTitleDeleted val="0"/>
    <c:plotArea>
      <c:layout>
        <c:manualLayout>
          <c:layoutTarget val="inner"/>
          <c:xMode val="edge"/>
          <c:yMode val="edge"/>
          <c:x val="0.20117564187971648"/>
          <c:y val="0.20869240303295422"/>
          <c:w val="0.76865901471053988"/>
          <c:h val="0.64093321668124814"/>
        </c:manualLayout>
      </c:layout>
      <c:barChart>
        <c:barDir val="col"/>
        <c:grouping val="clustered"/>
        <c:varyColors val="0"/>
        <c:ser>
          <c:idx val="0"/>
          <c:order val="0"/>
          <c:tx>
            <c:strRef>
              <c:f>'Beispiel 8 (Diagramme)'!$B$18</c:f>
              <c:strCache>
                <c:ptCount val="1"/>
                <c:pt idx="0">
                  <c:v>Zugriffe April</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(Diagramme)'!$B$19:$B$20,'Beispiel 8 (Diagramme)'!$B$23)</c:f>
              <c:numCache>
                <c:formatCode>General</c:formatCode>
                <c:ptCount val="3"/>
                <c:pt idx="0">
                  <c:v>1767112</c:v>
                </c:pt>
                <c:pt idx="1">
                  <c:v>1592458</c:v>
                </c:pt>
                <c:pt idx="2">
                  <c:v>1279342</c:v>
                </c:pt>
              </c:numCache>
            </c:numRef>
          </c:val>
          <c:extLst>
            <c:ext xmlns:c16="http://schemas.microsoft.com/office/drawing/2014/chart" uri="{C3380CC4-5D6E-409C-BE32-E72D297353CC}">
              <c16:uniqueId val="{00000000-2B5D-4EC7-B786-B00BF1AEB791}"/>
            </c:ext>
          </c:extLst>
        </c:ser>
        <c:ser>
          <c:idx val="1"/>
          <c:order val="1"/>
          <c:tx>
            <c:strRef>
              <c:f>'Beispiel 8 (Diagramme)'!$C$18</c:f>
              <c:strCache>
                <c:ptCount val="1"/>
                <c:pt idx="0">
                  <c:v>Zugriffe Mai</c:v>
                </c:pt>
              </c:strCache>
            </c:strRef>
          </c:tx>
          <c:spPr>
            <a:gradFill flip="none" rotWithShape="1">
              <a:gsLst>
                <a:gs pos="0">
                  <a:srgbClr val="C0504D">
                    <a:lumMod val="75000"/>
                    <a:shade val="30000"/>
                    <a:satMod val="115000"/>
                  </a:srgbClr>
                </a:gs>
                <a:gs pos="50000">
                  <a:srgbClr val="C0504D">
                    <a:lumMod val="75000"/>
                    <a:shade val="67500"/>
                    <a:satMod val="115000"/>
                  </a:srgbClr>
                </a:gs>
                <a:gs pos="100000">
                  <a:srgbClr val="C0504D">
                    <a:lumMod val="75000"/>
                    <a:shade val="100000"/>
                    <a:satMod val="115000"/>
                  </a:srgb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(Diagramme)'!$C$19:$C$20,'Beispiel 8 (Diagramme)'!$C$23)</c:f>
              <c:numCache>
                <c:formatCode>General</c:formatCode>
                <c:ptCount val="3"/>
                <c:pt idx="0">
                  <c:v>1053504</c:v>
                </c:pt>
                <c:pt idx="1">
                  <c:v>1468700</c:v>
                </c:pt>
                <c:pt idx="2">
                  <c:v>1829802</c:v>
                </c:pt>
              </c:numCache>
            </c:numRef>
          </c:val>
          <c:extLst>
            <c:ext xmlns:c16="http://schemas.microsoft.com/office/drawing/2014/chart" uri="{C3380CC4-5D6E-409C-BE32-E72D297353CC}">
              <c16:uniqueId val="{00000001-2B5D-4EC7-B786-B00BF1AEB791}"/>
            </c:ext>
          </c:extLst>
        </c:ser>
        <c:dLbls>
          <c:showLegendKey val="0"/>
          <c:showVal val="0"/>
          <c:showCatName val="0"/>
          <c:showSerName val="0"/>
          <c:showPercent val="0"/>
          <c:showBubbleSize val="0"/>
        </c:dLbls>
        <c:gapWidth val="150"/>
        <c:axId val="401421000"/>
        <c:axId val="401411200"/>
      </c:barChart>
      <c:catAx>
        <c:axId val="401421000"/>
        <c:scaling>
          <c:orientation val="minMax"/>
        </c:scaling>
        <c:delete val="0"/>
        <c:axPos val="b"/>
        <c:numFmt formatCode="General" sourceLinked="0"/>
        <c:majorTickMark val="out"/>
        <c:minorTickMark val="none"/>
        <c:tickLblPos val="nextTo"/>
        <c:spPr>
          <a:ln w="22225">
            <a:solidFill>
              <a:sysClr val="windowText" lastClr="000000"/>
            </a:solidFill>
          </a:ln>
        </c:spPr>
        <c:txPr>
          <a:bodyPr/>
          <a:lstStyle/>
          <a:p>
            <a:pPr>
              <a:defRPr sz="1400" u="sng">
                <a:solidFill>
                  <a:srgbClr val="0000FF"/>
                </a:solidFill>
              </a:defRPr>
            </a:pPr>
            <a:endParaRPr lang="de-DE"/>
          </a:p>
        </c:txPr>
        <c:crossAx val="401411200"/>
        <c:crosses val="autoZero"/>
        <c:auto val="1"/>
        <c:lblAlgn val="ctr"/>
        <c:lblOffset val="100"/>
        <c:noMultiLvlLbl val="0"/>
      </c:catAx>
      <c:valAx>
        <c:axId val="401411200"/>
        <c:scaling>
          <c:orientation val="minMax"/>
        </c:scaling>
        <c:delete val="0"/>
        <c:axPos val="l"/>
        <c:majorGridlines/>
        <c:title>
          <c:tx>
            <c:rich>
              <a:bodyPr rot="-5400000" vert="horz"/>
              <a:lstStyle/>
              <a:p>
                <a:pPr>
                  <a:defRPr sz="1400"/>
                </a:pPr>
                <a:r>
                  <a:rPr lang="en-US" sz="1400"/>
                  <a:t>Zugriffe</a:t>
                </a:r>
              </a:p>
            </c:rich>
          </c:tx>
          <c:overlay val="0"/>
        </c:title>
        <c:numFmt formatCode="#,##0" sourceLinked="0"/>
        <c:majorTickMark val="out"/>
        <c:minorTickMark val="none"/>
        <c:tickLblPos val="nextTo"/>
        <c:spPr>
          <a:ln w="22225">
            <a:solidFill>
              <a:schemeClr val="tx1"/>
            </a:solidFill>
          </a:ln>
        </c:spPr>
        <c:txPr>
          <a:bodyPr/>
          <a:lstStyle/>
          <a:p>
            <a:pPr>
              <a:defRPr sz="1200"/>
            </a:pPr>
            <a:endParaRPr lang="de-DE"/>
          </a:p>
        </c:txPr>
        <c:crossAx val="401421000"/>
        <c:crosses val="autoZero"/>
        <c:crossBetween val="between"/>
        <c:majorUnit val="500000"/>
      </c:valAx>
      <c:spPr>
        <a:solidFill>
          <a:schemeClr val="bg1">
            <a:lumMod val="75000"/>
          </a:schemeClr>
        </a:solidFill>
      </c:spPr>
    </c:plotArea>
    <c:legend>
      <c:legendPos val="r"/>
      <c:layout>
        <c:manualLayout>
          <c:xMode val="edge"/>
          <c:yMode val="edge"/>
          <c:x val="0.7865013123359581"/>
          <c:y val="1.5761883931175297E-2"/>
          <c:w val="0.19477595640350781"/>
          <c:h val="0.16548461103379025"/>
        </c:manualLayout>
      </c:layout>
      <c:overlay val="0"/>
      <c:txPr>
        <a:bodyPr/>
        <a:lstStyle/>
        <a:p>
          <a:pPr>
            <a:defRPr sz="1200" b="1"/>
          </a:pPr>
          <a:endParaRPr lang="de-DE"/>
        </a:p>
      </c:txPr>
    </c:legend>
    <c:plotVisOnly val="1"/>
    <c:dispBlanksAs val="gap"/>
    <c:showDLblsOverMax val="0"/>
  </c:chart>
  <c:spPr>
    <a:blipFill>
      <a:blip xmlns:r="http://schemas.openxmlformats.org/officeDocument/2006/relationships" r:embed="rId1"/>
      <a:tile tx="0" ty="0" sx="100000" sy="100000" flip="none" algn="tl"/>
    </a:blipFill>
    <a:ln w="25400" cap="sq">
      <a:solidFill>
        <a:schemeClr val="accent6"/>
      </a:solidFill>
    </a:ln>
    <a:effectLst>
      <a:outerShdw blurRad="76200" dir="18900000" sy="23000" kx="-1200000" algn="bl" rotWithShape="0">
        <a:prstClr val="black">
          <a:alpha val="20000"/>
        </a:prstClr>
      </a:outerShdw>
    </a:effectLst>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Kursverlauf</a:t>
            </a:r>
          </a:p>
        </c:rich>
      </c:tx>
      <c:overlay val="0"/>
    </c:title>
    <c:autoTitleDeleted val="0"/>
    <c:plotArea>
      <c:layout/>
      <c:lineChart>
        <c:grouping val="standard"/>
        <c:varyColors val="0"/>
        <c:ser>
          <c:idx val="0"/>
          <c:order val="0"/>
          <c:spPr>
            <a:ln>
              <a:solidFill>
                <a:srgbClr val="FFFF00"/>
              </a:solidFill>
            </a:ln>
          </c:spPr>
          <c:marker>
            <c:symbol val="circle"/>
            <c:size val="5"/>
            <c:spPr>
              <a:solidFill>
                <a:srgbClr val="FFC000"/>
              </a:solidFill>
              <a:ln>
                <a:solidFill>
                  <a:srgbClr val="0070C0"/>
                </a:solidFill>
              </a:ln>
            </c:spPr>
          </c:marker>
          <c:cat>
            <c:numRef>
              <c:f>'Beispiel 8 (Diagramme)'!$A$35:$A$66</c:f>
              <c:numCache>
                <c:formatCode>m/d/yyyy</c:formatCode>
                <c:ptCount val="32"/>
                <c:pt idx="0">
                  <c:v>41785</c:v>
                </c:pt>
                <c:pt idx="1">
                  <c:v>41791</c:v>
                </c:pt>
                <c:pt idx="2">
                  <c:v>41799</c:v>
                </c:pt>
                <c:pt idx="3">
                  <c:v>41810</c:v>
                </c:pt>
                <c:pt idx="4">
                  <c:v>41814</c:v>
                </c:pt>
                <c:pt idx="5">
                  <c:v>41821</c:v>
                </c:pt>
                <c:pt idx="6">
                  <c:v>41825</c:v>
                </c:pt>
                <c:pt idx="7">
                  <c:v>41834</c:v>
                </c:pt>
                <c:pt idx="8">
                  <c:v>41842</c:v>
                </c:pt>
                <c:pt idx="9">
                  <c:v>41854</c:v>
                </c:pt>
                <c:pt idx="10">
                  <c:v>41860</c:v>
                </c:pt>
                <c:pt idx="11">
                  <c:v>41862</c:v>
                </c:pt>
                <c:pt idx="12">
                  <c:v>41867</c:v>
                </c:pt>
                <c:pt idx="13">
                  <c:v>41873</c:v>
                </c:pt>
                <c:pt idx="14">
                  <c:v>41875</c:v>
                </c:pt>
                <c:pt idx="15">
                  <c:v>41883</c:v>
                </c:pt>
                <c:pt idx="16">
                  <c:v>41888</c:v>
                </c:pt>
                <c:pt idx="17">
                  <c:v>41895</c:v>
                </c:pt>
                <c:pt idx="18">
                  <c:v>41901</c:v>
                </c:pt>
                <c:pt idx="19">
                  <c:v>41905</c:v>
                </c:pt>
                <c:pt idx="20">
                  <c:v>41909</c:v>
                </c:pt>
                <c:pt idx="21">
                  <c:v>41917</c:v>
                </c:pt>
                <c:pt idx="22">
                  <c:v>41929</c:v>
                </c:pt>
                <c:pt idx="23">
                  <c:v>41938</c:v>
                </c:pt>
                <c:pt idx="24">
                  <c:v>41945</c:v>
                </c:pt>
                <c:pt idx="25">
                  <c:v>41946</c:v>
                </c:pt>
                <c:pt idx="26">
                  <c:v>41951</c:v>
                </c:pt>
                <c:pt idx="27">
                  <c:v>41952</c:v>
                </c:pt>
                <c:pt idx="28">
                  <c:v>41958</c:v>
                </c:pt>
                <c:pt idx="29">
                  <c:v>41960</c:v>
                </c:pt>
                <c:pt idx="30">
                  <c:v>41972</c:v>
                </c:pt>
                <c:pt idx="31">
                  <c:v>41978</c:v>
                </c:pt>
              </c:numCache>
            </c:numRef>
          </c:cat>
          <c:val>
            <c:numRef>
              <c:f>'Beispiel 8 (Diagramme)'!$B$35:$B$66</c:f>
              <c:numCache>
                <c:formatCode>#,##0.00</c:formatCode>
                <c:ptCount val="32"/>
                <c:pt idx="0">
                  <c:v>41.3</c:v>
                </c:pt>
                <c:pt idx="1">
                  <c:v>41.43</c:v>
                </c:pt>
                <c:pt idx="2">
                  <c:v>41.75</c:v>
                </c:pt>
                <c:pt idx="3">
                  <c:v>43.73</c:v>
                </c:pt>
                <c:pt idx="4">
                  <c:v>43.5</c:v>
                </c:pt>
                <c:pt idx="5">
                  <c:v>42.43</c:v>
                </c:pt>
                <c:pt idx="6">
                  <c:v>42.2</c:v>
                </c:pt>
                <c:pt idx="7">
                  <c:v>42.2</c:v>
                </c:pt>
                <c:pt idx="8">
                  <c:v>41.06</c:v>
                </c:pt>
                <c:pt idx="9">
                  <c:v>42.5</c:v>
                </c:pt>
                <c:pt idx="10">
                  <c:v>41</c:v>
                </c:pt>
                <c:pt idx="11">
                  <c:v>40.28</c:v>
                </c:pt>
                <c:pt idx="12">
                  <c:v>40.450000000000003</c:v>
                </c:pt>
                <c:pt idx="13">
                  <c:v>41.64</c:v>
                </c:pt>
                <c:pt idx="14">
                  <c:v>41.64</c:v>
                </c:pt>
                <c:pt idx="15">
                  <c:v>42.6</c:v>
                </c:pt>
                <c:pt idx="16">
                  <c:v>42.65</c:v>
                </c:pt>
                <c:pt idx="17">
                  <c:v>41.55</c:v>
                </c:pt>
                <c:pt idx="18">
                  <c:v>42.7</c:v>
                </c:pt>
                <c:pt idx="19">
                  <c:v>42</c:v>
                </c:pt>
                <c:pt idx="20">
                  <c:v>40.6</c:v>
                </c:pt>
                <c:pt idx="21">
                  <c:v>42.66</c:v>
                </c:pt>
                <c:pt idx="22">
                  <c:v>42.57</c:v>
                </c:pt>
                <c:pt idx="23">
                  <c:v>43.8</c:v>
                </c:pt>
                <c:pt idx="24">
                  <c:v>42.46</c:v>
                </c:pt>
                <c:pt idx="25">
                  <c:v>42.46</c:v>
                </c:pt>
                <c:pt idx="26">
                  <c:v>42.72</c:v>
                </c:pt>
                <c:pt idx="27">
                  <c:v>42.86</c:v>
                </c:pt>
                <c:pt idx="28">
                  <c:v>42.66</c:v>
                </c:pt>
                <c:pt idx="29">
                  <c:v>43</c:v>
                </c:pt>
                <c:pt idx="30">
                  <c:v>43.32</c:v>
                </c:pt>
                <c:pt idx="31">
                  <c:v>42.35</c:v>
                </c:pt>
              </c:numCache>
            </c:numRef>
          </c:val>
          <c:smooth val="1"/>
          <c:extLst>
            <c:ext xmlns:c16="http://schemas.microsoft.com/office/drawing/2014/chart" uri="{C3380CC4-5D6E-409C-BE32-E72D297353CC}">
              <c16:uniqueId val="{00000000-B3C6-4150-9483-2176AF66E80F}"/>
            </c:ext>
          </c:extLst>
        </c:ser>
        <c:dLbls>
          <c:showLegendKey val="0"/>
          <c:showVal val="0"/>
          <c:showCatName val="0"/>
          <c:showSerName val="0"/>
          <c:showPercent val="0"/>
          <c:showBubbleSize val="0"/>
        </c:dLbls>
        <c:marker val="1"/>
        <c:smooth val="0"/>
        <c:axId val="401417080"/>
        <c:axId val="401423352"/>
      </c:lineChart>
      <c:dateAx>
        <c:axId val="401417080"/>
        <c:scaling>
          <c:orientation val="minMax"/>
        </c:scaling>
        <c:delete val="0"/>
        <c:axPos val="b"/>
        <c:numFmt formatCode="mmm\ yy" sourceLinked="0"/>
        <c:majorTickMark val="out"/>
        <c:minorTickMark val="none"/>
        <c:tickLblPos val="nextTo"/>
        <c:txPr>
          <a:bodyPr/>
          <a:lstStyle/>
          <a:p>
            <a:pPr>
              <a:defRPr sz="1600"/>
            </a:pPr>
            <a:endParaRPr lang="de-DE"/>
          </a:p>
        </c:txPr>
        <c:crossAx val="401423352"/>
        <c:crosses val="autoZero"/>
        <c:auto val="1"/>
        <c:lblOffset val="100"/>
        <c:baseTimeUnit val="days"/>
        <c:majorUnit val="1"/>
        <c:majorTimeUnit val="months"/>
      </c:dateAx>
      <c:valAx>
        <c:axId val="401423352"/>
        <c:scaling>
          <c:orientation val="minMax"/>
        </c:scaling>
        <c:delete val="0"/>
        <c:axPos val="l"/>
        <c:majorGridlines/>
        <c:numFmt formatCode="#,##0" sourceLinked="0"/>
        <c:majorTickMark val="out"/>
        <c:minorTickMark val="none"/>
        <c:tickLblPos val="nextTo"/>
        <c:txPr>
          <a:bodyPr/>
          <a:lstStyle/>
          <a:p>
            <a:pPr>
              <a:defRPr sz="1400"/>
            </a:pPr>
            <a:endParaRPr lang="de-DE"/>
          </a:p>
        </c:txPr>
        <c:crossAx val="401417080"/>
        <c:crosses val="autoZero"/>
        <c:crossBetween val="between"/>
      </c:valAx>
      <c:spPr>
        <a:gradFill flip="none" rotWithShape="1">
          <a:gsLst>
            <a:gs pos="0">
              <a:sysClr val="window" lastClr="FFFFFF">
                <a:lumMod val="85000"/>
                <a:shade val="30000"/>
                <a:satMod val="115000"/>
              </a:sysClr>
            </a:gs>
            <a:gs pos="50000">
              <a:sysClr val="window" lastClr="FFFFFF">
                <a:lumMod val="85000"/>
                <a:shade val="67500"/>
                <a:satMod val="115000"/>
              </a:sysClr>
            </a:gs>
            <a:gs pos="100000">
              <a:sysClr val="window" lastClr="FFFFFF">
                <a:lumMod val="85000"/>
                <a:shade val="100000"/>
                <a:satMod val="115000"/>
              </a:sysClr>
            </a:gs>
          </a:gsLst>
          <a:lin ang="16200000" scaled="1"/>
          <a:tileRect/>
        </a:gradFill>
      </c:spPr>
    </c:plotArea>
    <c:plotVisOnly val="1"/>
    <c:dispBlanksAs val="gap"/>
    <c:showDLblsOverMax val="0"/>
  </c:chart>
  <c:spPr>
    <a:blipFill>
      <a:blip xmlns:r="http://schemas.openxmlformats.org/officeDocument/2006/relationships" r:embed="rId1"/>
      <a:tile tx="0" ty="0" sx="100000" sy="100000" flip="none" algn="tl"/>
    </a:blipFill>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104775</xdr:colOff>
      <xdr:row>0</xdr:row>
      <xdr:rowOff>123825</xdr:rowOff>
    </xdr:from>
    <xdr:to>
      <xdr:col>10</xdr:col>
      <xdr:colOff>502920</xdr:colOff>
      <xdr:row>10</xdr:row>
      <xdr:rowOff>135255</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6257925" y="123825"/>
          <a:ext cx="4970145" cy="229743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200025</xdr:colOff>
      <xdr:row>11</xdr:row>
      <xdr:rowOff>125730</xdr:rowOff>
    </xdr:from>
    <xdr:to>
      <xdr:col>10</xdr:col>
      <xdr:colOff>361358</xdr:colOff>
      <xdr:row>20</xdr:row>
      <xdr:rowOff>58806</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6353175" y="2640330"/>
          <a:ext cx="4733333" cy="1990476"/>
        </a:xfrm>
        <a:prstGeom prst="rect">
          <a:avLst/>
        </a:prstGeom>
        <a:ln>
          <a:solidFill>
            <a:schemeClr val="accent1"/>
          </a:solidFill>
        </a:ln>
      </xdr:spPr>
    </xdr:pic>
    <xdr:clientData/>
  </xdr:twoCellAnchor>
  <xdr:twoCellAnchor editAs="oneCell">
    <xdr:from>
      <xdr:col>6</xdr:col>
      <xdr:colOff>200025</xdr:colOff>
      <xdr:row>21</xdr:row>
      <xdr:rowOff>87630</xdr:rowOff>
    </xdr:from>
    <xdr:to>
      <xdr:col>10</xdr:col>
      <xdr:colOff>361358</xdr:colOff>
      <xdr:row>30</xdr:row>
      <xdr:rowOff>20706</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6353175" y="4888230"/>
          <a:ext cx="4733333" cy="1990476"/>
        </a:xfrm>
        <a:prstGeom prst="rect">
          <a:avLst/>
        </a:prstGeom>
        <a:ln>
          <a:solidFill>
            <a:schemeClr val="accent1"/>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0</xdr:row>
      <xdr:rowOff>121920</xdr:rowOff>
    </xdr:from>
    <xdr:to>
      <xdr:col>11</xdr:col>
      <xdr:colOff>426720</xdr:colOff>
      <xdr:row>10</xdr:row>
      <xdr:rowOff>0</xdr:rowOff>
    </xdr:to>
    <xdr:sp macro="" textlink="">
      <xdr:nvSpPr>
        <xdr:cNvPr id="2052" name="Text Box 4">
          <a:extLst>
            <a:ext uri="{FF2B5EF4-FFF2-40B4-BE49-F238E27FC236}">
              <a16:creationId xmlns:a16="http://schemas.microsoft.com/office/drawing/2014/main" id="{00000000-0008-0000-0900-000004080000}"/>
            </a:ext>
          </a:extLst>
        </xdr:cNvPr>
        <xdr:cNvSpPr txBox="1">
          <a:spLocks noChangeArrowheads="1"/>
        </xdr:cNvSpPr>
      </xdr:nvSpPr>
      <xdr:spPr bwMode="auto">
        <a:xfrm>
          <a:off x="4602480" y="121920"/>
          <a:ext cx="4747260" cy="22098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104775</xdr:colOff>
      <xdr:row>10</xdr:row>
      <xdr:rowOff>142875</xdr:rowOff>
    </xdr:from>
    <xdr:to>
      <xdr:col>11</xdr:col>
      <xdr:colOff>294683</xdr:colOff>
      <xdr:row>19</xdr:row>
      <xdr:rowOff>75951</xdr:rowOff>
    </xdr:to>
    <xdr:pic>
      <xdr:nvPicPr>
        <xdr:cNvPr id="2" name="Grafi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981575" y="2562225"/>
          <a:ext cx="4733333" cy="1990476"/>
        </a:xfrm>
        <a:prstGeom prst="rect">
          <a:avLst/>
        </a:prstGeom>
        <a:ln>
          <a:solidFill>
            <a:schemeClr val="accent1"/>
          </a:solidFill>
        </a:ln>
      </xdr:spPr>
    </xdr:pic>
    <xdr:clientData/>
  </xdr:twoCellAnchor>
  <xdr:twoCellAnchor editAs="oneCell">
    <xdr:from>
      <xdr:col>6</xdr:col>
      <xdr:colOff>123825</xdr:colOff>
      <xdr:row>20</xdr:row>
      <xdr:rowOff>76200</xdr:rowOff>
    </xdr:from>
    <xdr:to>
      <xdr:col>11</xdr:col>
      <xdr:colOff>313733</xdr:colOff>
      <xdr:row>29</xdr:row>
      <xdr:rowOff>9276</xdr:rowOff>
    </xdr:to>
    <xdr:pic>
      <xdr:nvPicPr>
        <xdr:cNvPr id="3" name="Grafik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5000625" y="4781550"/>
          <a:ext cx="4733333" cy="1990476"/>
        </a:xfrm>
        <a:prstGeom prst="rect">
          <a:avLst/>
        </a:prstGeom>
        <a:ln>
          <a:solidFill>
            <a:schemeClr val="accent1"/>
          </a:solid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9525</xdr:colOff>
      <xdr:row>2</xdr:row>
      <xdr:rowOff>0</xdr:rowOff>
    </xdr:from>
    <xdr:to>
      <xdr:col>2</xdr:col>
      <xdr:colOff>1443990</xdr:colOff>
      <xdr:row>9</xdr:row>
      <xdr:rowOff>7620</xdr:rowOff>
    </xdr:to>
    <xdr:pic>
      <xdr:nvPicPr>
        <xdr:cNvPr id="4" name="Picture 4">
          <a:extLst>
            <a:ext uri="{FF2B5EF4-FFF2-40B4-BE49-F238E27FC236}">
              <a16:creationId xmlns:a16="http://schemas.microsoft.com/office/drawing/2014/main" id="{358E6701-9FAD-46BE-9794-5379DFF9F5B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71650" y="457200"/>
          <a:ext cx="1434465" cy="1607820"/>
        </a:xfrm>
        <a:prstGeom prst="rect">
          <a:avLst/>
        </a:prstGeom>
        <a:noFill/>
        <a:ln w="25400" cmpd="dbl">
          <a:solidFill>
            <a:srgbClr val="FF0000"/>
          </a:solidFill>
          <a:miter lim="800000"/>
          <a:headEnd/>
          <a:tailEnd/>
        </a:ln>
      </xdr:spPr>
    </xdr:pic>
    <xdr:clientData/>
  </xdr:twoCellAnchor>
  <xdr:twoCellAnchor editAs="oneCell">
    <xdr:from>
      <xdr:col>2</xdr:col>
      <xdr:colOff>9525</xdr:colOff>
      <xdr:row>11</xdr:row>
      <xdr:rowOff>228599</xdr:rowOff>
    </xdr:from>
    <xdr:to>
      <xdr:col>3</xdr:col>
      <xdr:colOff>9525</xdr:colOff>
      <xdr:row>21</xdr:row>
      <xdr:rowOff>28574</xdr:rowOff>
    </xdr:to>
    <xdr:pic>
      <xdr:nvPicPr>
        <xdr:cNvPr id="5" name="Picture 3">
          <a:extLst>
            <a:ext uri="{FF2B5EF4-FFF2-40B4-BE49-F238E27FC236}">
              <a16:creationId xmlns:a16="http://schemas.microsoft.com/office/drawing/2014/main" id="{A44C78F0-FE16-4A29-8054-FC5BA26E7119}"/>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71650" y="2743199"/>
          <a:ext cx="1457325" cy="2085975"/>
        </a:xfrm>
        <a:prstGeom prst="rect">
          <a:avLst/>
        </a:prstGeom>
        <a:noFill/>
        <a:ln w="25400" cmpd="dbl">
          <a:solidFill>
            <a:srgbClr val="FF0000"/>
          </a:solid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243840</xdr:colOff>
      <xdr:row>0</xdr:row>
      <xdr:rowOff>99060</xdr:rowOff>
    </xdr:from>
    <xdr:to>
      <xdr:col>7</xdr:col>
      <xdr:colOff>807720</xdr:colOff>
      <xdr:row>19</xdr:row>
      <xdr:rowOff>167640</xdr:rowOff>
    </xdr:to>
    <xdr:sp macro="" textlink="">
      <xdr:nvSpPr>
        <xdr:cNvPr id="6156" name="Text Box 12">
          <a:extLst>
            <a:ext uri="{FF2B5EF4-FFF2-40B4-BE49-F238E27FC236}">
              <a16:creationId xmlns:a16="http://schemas.microsoft.com/office/drawing/2014/main" id="{00000000-0008-0000-0B00-00000C180000}"/>
            </a:ext>
          </a:extLst>
        </xdr:cNvPr>
        <xdr:cNvSpPr txBox="1">
          <a:spLocks noChangeArrowheads="1"/>
        </xdr:cNvSpPr>
      </xdr:nvSpPr>
      <xdr:spPr bwMode="auto">
        <a:xfrm>
          <a:off x="2484120" y="99060"/>
          <a:ext cx="4709160" cy="4297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50,00 €".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die Tabellenzeile mit dem Eintrag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510540</xdr:colOff>
      <xdr:row>1</xdr:row>
      <xdr:rowOff>99060</xdr:rowOff>
    </xdr:from>
    <xdr:to>
      <xdr:col>5</xdr:col>
      <xdr:colOff>487680</xdr:colOff>
      <xdr:row>12</xdr:row>
      <xdr:rowOff>15240</xdr:rowOff>
    </xdr:to>
    <xdr:sp macro="" textlink="">
      <xdr:nvSpPr>
        <xdr:cNvPr id="8194" name="Text Box 2">
          <a:extLst>
            <a:ext uri="{FF2B5EF4-FFF2-40B4-BE49-F238E27FC236}">
              <a16:creationId xmlns:a16="http://schemas.microsoft.com/office/drawing/2014/main" id="{00000000-0008-0000-0C00-000002200000}"/>
            </a:ext>
          </a:extLst>
        </xdr:cNvPr>
        <xdr:cNvSpPr txBox="1">
          <a:spLocks noChangeArrowheads="1"/>
        </xdr:cNvSpPr>
      </xdr:nvSpPr>
      <xdr:spPr bwMode="auto">
        <a:xfrm>
          <a:off x="2903220" y="3200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0</xdr:rowOff>
    </xdr:to>
    <xdr:sp macro="" textlink="">
      <xdr:nvSpPr>
        <xdr:cNvPr id="12289" name="Text Box 1">
          <a:extLst>
            <a:ext uri="{FF2B5EF4-FFF2-40B4-BE49-F238E27FC236}">
              <a16:creationId xmlns:a16="http://schemas.microsoft.com/office/drawing/2014/main" id="{00000000-0008-0000-0D00-000001300000}"/>
            </a:ext>
          </a:extLst>
        </xdr:cNvPr>
        <xdr:cNvSpPr txBox="1">
          <a:spLocks noChangeArrowheads="1"/>
        </xdr:cNvSpPr>
      </xdr:nvSpPr>
      <xdr:spPr bwMode="auto">
        <a:xfrm>
          <a:off x="5143500" y="2080260"/>
          <a:ext cx="2080260" cy="1249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15</xdr:row>
      <xdr:rowOff>205740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3535680" y="121920"/>
          <a:ext cx="4549140" cy="34442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754380</xdr:colOff>
      <xdr:row>0</xdr:row>
      <xdr:rowOff>121920</xdr:rowOff>
    </xdr:from>
    <xdr:to>
      <xdr:col>7</xdr:col>
      <xdr:colOff>457200</xdr:colOff>
      <xdr:row>12</xdr:row>
      <xdr:rowOff>38100</xdr:rowOff>
    </xdr:to>
    <xdr:sp macro="" textlink="">
      <xdr:nvSpPr>
        <xdr:cNvPr id="16385" name="Text Box 1">
          <a:extLst>
            <a:ext uri="{FF2B5EF4-FFF2-40B4-BE49-F238E27FC236}">
              <a16:creationId xmlns:a16="http://schemas.microsoft.com/office/drawing/2014/main" id="{00000000-0008-0000-0F00-000001400000}"/>
            </a:ext>
          </a:extLst>
        </xdr:cNvPr>
        <xdr:cNvSpPr txBox="1">
          <a:spLocks noChangeArrowheads="1"/>
        </xdr:cNvSpPr>
      </xdr:nvSpPr>
      <xdr:spPr bwMode="auto">
        <a:xfrm>
          <a:off x="445008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3</xdr:col>
      <xdr:colOff>251460</xdr:colOff>
      <xdr:row>74</xdr:row>
      <xdr:rowOff>83820</xdr:rowOff>
    </xdr:from>
    <xdr:to>
      <xdr:col>7</xdr:col>
      <xdr:colOff>1059180</xdr:colOff>
      <xdr:row>91</xdr:row>
      <xdr:rowOff>45720</xdr:rowOff>
    </xdr:to>
    <xdr:sp macro="" textlink="">
      <xdr:nvSpPr>
        <xdr:cNvPr id="22529" name="Text Box 1">
          <a:extLst>
            <a:ext uri="{FF2B5EF4-FFF2-40B4-BE49-F238E27FC236}">
              <a16:creationId xmlns:a16="http://schemas.microsoft.com/office/drawing/2014/main" id="{00000000-0008-0000-1000-000001580000}"/>
            </a:ext>
          </a:extLst>
        </xdr:cNvPr>
        <xdr:cNvSpPr txBox="1">
          <a:spLocks noChangeArrowheads="1"/>
        </xdr:cNvSpPr>
      </xdr:nvSpPr>
      <xdr:spPr bwMode="auto">
        <a:xfrm>
          <a:off x="3543300" y="31242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Definieren Sie die Liste als Tabellenbereich</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601980</xdr:colOff>
      <xdr:row>0</xdr:row>
      <xdr:rowOff>167640</xdr:rowOff>
    </xdr:from>
    <xdr:to>
      <xdr:col>6</xdr:col>
      <xdr:colOff>525780</xdr:colOff>
      <xdr:row>5</xdr:row>
      <xdr:rowOff>68580</xdr:rowOff>
    </xdr:to>
    <xdr:sp macro="" textlink="">
      <xdr:nvSpPr>
        <xdr:cNvPr id="3073" name="Text Box 1">
          <a:extLst>
            <a:ext uri="{FF2B5EF4-FFF2-40B4-BE49-F238E27FC236}">
              <a16:creationId xmlns:a16="http://schemas.microsoft.com/office/drawing/2014/main" id="{00000000-0008-0000-0100-0000010C0000}"/>
            </a:ext>
          </a:extLst>
        </xdr:cNvPr>
        <xdr:cNvSpPr txBox="1">
          <a:spLocks noChangeArrowheads="1"/>
        </xdr:cNvSpPr>
      </xdr:nvSpPr>
      <xdr:spPr bwMode="auto">
        <a:xfrm>
          <a:off x="3543300" y="167640"/>
          <a:ext cx="3215640" cy="10058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für alle Werte in der Spalte A ein Zahlenformat ein, damit Excel sie wie gefordert darstellt.</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twoCellAnchor editAs="oneCell">
    <xdr:from>
      <xdr:col>2</xdr:col>
      <xdr:colOff>9525</xdr:colOff>
      <xdr:row>2</xdr:row>
      <xdr:rowOff>1</xdr:rowOff>
    </xdr:from>
    <xdr:to>
      <xdr:col>2</xdr:col>
      <xdr:colOff>1443990</xdr:colOff>
      <xdr:row>9</xdr:row>
      <xdr:rowOff>19051</xdr:rowOff>
    </xdr:to>
    <xdr:pic>
      <xdr:nvPicPr>
        <xdr:cNvPr id="6" name="Picture 4">
          <a:extLst>
            <a:ext uri="{FF2B5EF4-FFF2-40B4-BE49-F238E27FC236}">
              <a16:creationId xmlns:a16="http://schemas.microsoft.com/office/drawing/2014/main" id="{FCDDC1CE-573B-4F81-9304-4544A8F84CD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52600" y="457201"/>
          <a:ext cx="1434465" cy="1619250"/>
        </a:xfrm>
        <a:prstGeom prst="rect">
          <a:avLst/>
        </a:prstGeom>
        <a:noFill/>
        <a:ln w="25400" cmpd="dbl">
          <a:solidFill>
            <a:srgbClr val="FF0000"/>
          </a:solidFill>
          <a:miter lim="800000"/>
          <a:headEnd/>
          <a:tailEnd/>
        </a:ln>
      </xdr:spPr>
    </xdr:pic>
    <xdr:clientData/>
  </xdr:twoCellAnchor>
  <xdr:twoCellAnchor editAs="oneCell">
    <xdr:from>
      <xdr:col>2</xdr:col>
      <xdr:colOff>0</xdr:colOff>
      <xdr:row>12</xdr:row>
      <xdr:rowOff>0</xdr:rowOff>
    </xdr:from>
    <xdr:to>
      <xdr:col>3</xdr:col>
      <xdr:colOff>0</xdr:colOff>
      <xdr:row>21</xdr:row>
      <xdr:rowOff>28575</xdr:rowOff>
    </xdr:to>
    <xdr:pic>
      <xdr:nvPicPr>
        <xdr:cNvPr id="7" name="Picture 3">
          <a:extLst>
            <a:ext uri="{FF2B5EF4-FFF2-40B4-BE49-F238E27FC236}">
              <a16:creationId xmlns:a16="http://schemas.microsoft.com/office/drawing/2014/main" id="{FE8A6C17-EB4E-483C-B018-878A74F518A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43075" y="2743200"/>
          <a:ext cx="1457325" cy="2085975"/>
        </a:xfrm>
        <a:prstGeom prst="rect">
          <a:avLst/>
        </a:prstGeom>
        <a:noFill/>
        <a:ln w="25400" cmpd="dbl">
          <a:solidFill>
            <a:srgbClr val="FF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586740</xdr:colOff>
      <xdr:row>0</xdr:row>
      <xdr:rowOff>167640</xdr:rowOff>
    </xdr:from>
    <xdr:to>
      <xdr:col>6</xdr:col>
      <xdr:colOff>906780</xdr:colOff>
      <xdr:row>20</xdr:row>
      <xdr:rowOff>106680</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2827020" y="167640"/>
          <a:ext cx="4709160" cy="43738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den Tabellenzeile mit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449580</xdr:colOff>
      <xdr:row>1</xdr:row>
      <xdr:rowOff>213360</xdr:rowOff>
    </xdr:from>
    <xdr:to>
      <xdr:col>5</xdr:col>
      <xdr:colOff>426720</xdr:colOff>
      <xdr:row>12</xdr:row>
      <xdr:rowOff>129540</xdr:rowOff>
    </xdr:to>
    <xdr:sp macro="" textlink="">
      <xdr:nvSpPr>
        <xdr:cNvPr id="7169" name="Text Box 1">
          <a:extLst>
            <a:ext uri="{FF2B5EF4-FFF2-40B4-BE49-F238E27FC236}">
              <a16:creationId xmlns:a16="http://schemas.microsoft.com/office/drawing/2014/main" id="{00000000-0008-0000-0300-0000011C0000}"/>
            </a:ext>
          </a:extLst>
        </xdr:cNvPr>
        <xdr:cNvSpPr txBox="1">
          <a:spLocks noChangeArrowheads="1"/>
        </xdr:cNvSpPr>
      </xdr:nvSpPr>
      <xdr:spPr bwMode="auto">
        <a:xfrm>
          <a:off x="2842260" y="4343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30480</xdr:rowOff>
    </xdr:to>
    <xdr:sp macro="" textlink="">
      <xdr:nvSpPr>
        <xdr:cNvPr id="11265" name="Text Box 1">
          <a:extLst>
            <a:ext uri="{FF2B5EF4-FFF2-40B4-BE49-F238E27FC236}">
              <a16:creationId xmlns:a16="http://schemas.microsoft.com/office/drawing/2014/main" id="{00000000-0008-0000-0400-0000012C0000}"/>
            </a:ext>
          </a:extLst>
        </xdr:cNvPr>
        <xdr:cNvSpPr txBox="1">
          <a:spLocks noChangeArrowheads="1"/>
        </xdr:cNvSpPr>
      </xdr:nvSpPr>
      <xdr:spPr bwMode="auto">
        <a:xfrm>
          <a:off x="5143500" y="2080260"/>
          <a:ext cx="2080260" cy="12801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16</xdr:row>
      <xdr:rowOff>83820</xdr:rowOff>
    </xdr:to>
    <xdr:sp macro="" textlink="">
      <xdr:nvSpPr>
        <xdr:cNvPr id="13314" name="Text Box 2">
          <a:extLst>
            <a:ext uri="{FF2B5EF4-FFF2-40B4-BE49-F238E27FC236}">
              <a16:creationId xmlns:a16="http://schemas.microsoft.com/office/drawing/2014/main" id="{00000000-0008-0000-0500-000002340000}"/>
            </a:ext>
          </a:extLst>
        </xdr:cNvPr>
        <xdr:cNvSpPr txBox="1">
          <a:spLocks noChangeArrowheads="1"/>
        </xdr:cNvSpPr>
      </xdr:nvSpPr>
      <xdr:spPr bwMode="auto">
        <a:xfrm>
          <a:off x="3535680" y="121920"/>
          <a:ext cx="4549140" cy="35433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449580</xdr:colOff>
      <xdr:row>0</xdr:row>
      <xdr:rowOff>121920</xdr:rowOff>
    </xdr:from>
    <xdr:to>
      <xdr:col>7</xdr:col>
      <xdr:colOff>152400</xdr:colOff>
      <xdr:row>12</xdr:row>
      <xdr:rowOff>38100</xdr:rowOff>
    </xdr:to>
    <xdr:sp macro="" textlink="">
      <xdr:nvSpPr>
        <xdr:cNvPr id="15362" name="Text Box 2">
          <a:extLst>
            <a:ext uri="{FF2B5EF4-FFF2-40B4-BE49-F238E27FC236}">
              <a16:creationId xmlns:a16="http://schemas.microsoft.com/office/drawing/2014/main" id="{00000000-0008-0000-0600-0000023C0000}"/>
            </a:ext>
          </a:extLst>
        </xdr:cNvPr>
        <xdr:cNvSpPr txBox="1">
          <a:spLocks noChangeArrowheads="1"/>
        </xdr:cNvSpPr>
      </xdr:nvSpPr>
      <xdr:spPr bwMode="auto">
        <a:xfrm>
          <a:off x="264414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129540</xdr:colOff>
      <xdr:row>0</xdr:row>
      <xdr:rowOff>45720</xdr:rowOff>
    </xdr:from>
    <xdr:to>
      <xdr:col>6</xdr:col>
      <xdr:colOff>754380</xdr:colOff>
      <xdr:row>2</xdr:row>
      <xdr:rowOff>182880</xdr:rowOff>
    </xdr:to>
    <xdr:sp macro="" textlink="">
      <xdr:nvSpPr>
        <xdr:cNvPr id="17409" name="Text Box 1">
          <a:extLst>
            <a:ext uri="{FF2B5EF4-FFF2-40B4-BE49-F238E27FC236}">
              <a16:creationId xmlns:a16="http://schemas.microsoft.com/office/drawing/2014/main" id="{00000000-0008-0000-0700-000001440000}"/>
            </a:ext>
          </a:extLst>
        </xdr:cNvPr>
        <xdr:cNvSpPr txBox="1">
          <a:spLocks noChangeArrowheads="1"/>
        </xdr:cNvSpPr>
      </xdr:nvSpPr>
      <xdr:spPr bwMode="auto">
        <a:xfrm>
          <a:off x="129540" y="45720"/>
          <a:ext cx="7444740" cy="57912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3 neue Diagramme gemäß den bereits vorhandenen fertigen Diagrammen.</a:t>
          </a:r>
        </a:p>
      </xdr:txBody>
    </xdr:sp>
    <xdr:clientData/>
  </xdr:twoCellAnchor>
  <xdr:twoCellAnchor>
    <xdr:from>
      <xdr:col>3</xdr:col>
      <xdr:colOff>236220</xdr:colOff>
      <xdr:row>3</xdr:row>
      <xdr:rowOff>182880</xdr:rowOff>
    </xdr:from>
    <xdr:to>
      <xdr:col>6</xdr:col>
      <xdr:colOff>845820</xdr:colOff>
      <xdr:row>15</xdr:row>
      <xdr:rowOff>7620</xdr:rowOff>
    </xdr:to>
    <xdr:graphicFrame macro="">
      <xdr:nvGraphicFramePr>
        <xdr:cNvPr id="7" name="Diagramm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182880</xdr:colOff>
      <xdr:row>15</xdr:row>
      <xdr:rowOff>160020</xdr:rowOff>
    </xdr:from>
    <xdr:to>
      <xdr:col>8</xdr:col>
      <xdr:colOff>190500</xdr:colOff>
      <xdr:row>29</xdr:row>
      <xdr:rowOff>205740</xdr:rowOff>
    </xdr:to>
    <xdr:graphicFrame macro="">
      <xdr:nvGraphicFramePr>
        <xdr:cNvPr id="8" name="Diagramm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861060</xdr:colOff>
      <xdr:row>34</xdr:row>
      <xdr:rowOff>121920</xdr:rowOff>
    </xdr:from>
    <xdr:to>
      <xdr:col>8</xdr:col>
      <xdr:colOff>533400</xdr:colOff>
      <xdr:row>49</xdr:row>
      <xdr:rowOff>160020</xdr:rowOff>
    </xdr:to>
    <xdr:graphicFrame macro="">
      <xdr:nvGraphicFramePr>
        <xdr:cNvPr id="9" name="Diagramm 8">
          <a:extLst>
            <a:ext uri="{FF2B5EF4-FFF2-40B4-BE49-F238E27FC236}">
              <a16:creationId xmlns:a16="http://schemas.microsoft.com/office/drawing/2014/main" id="{00000000-0008-0000-07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243840</xdr:colOff>
      <xdr:row>1</xdr:row>
      <xdr:rowOff>91440</xdr:rowOff>
    </xdr:from>
    <xdr:to>
      <xdr:col>7</xdr:col>
      <xdr:colOff>1051560</xdr:colOff>
      <xdr:row>18</xdr:row>
      <xdr:rowOff>53340</xdr:rowOff>
    </xdr:to>
    <xdr:sp macro="" textlink="">
      <xdr:nvSpPr>
        <xdr:cNvPr id="21505" name="Text Box 1">
          <a:extLst>
            <a:ext uri="{FF2B5EF4-FFF2-40B4-BE49-F238E27FC236}">
              <a16:creationId xmlns:a16="http://schemas.microsoft.com/office/drawing/2014/main" id="{00000000-0008-0000-0800-000001540000}"/>
            </a:ext>
          </a:extLst>
        </xdr:cNvPr>
        <xdr:cNvSpPr txBox="1">
          <a:spLocks noChangeArrowheads="1"/>
        </xdr:cNvSpPr>
      </xdr:nvSpPr>
      <xdr:spPr bwMode="auto">
        <a:xfrm>
          <a:off x="3535680" y="32004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Aktivieren Sie für die Liste die Tabellentools.</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tables/table1.xml><?xml version="1.0" encoding="utf-8"?>
<table xmlns="http://schemas.openxmlformats.org/spreadsheetml/2006/main" id="1" name="Liste1" displayName="Liste1" ref="A1:C83" totalsRowShown="0" headerRowDxfId="2" headerRowBorderDxfId="1">
  <autoFilter ref="A1:C83">
    <filterColumn colId="1">
      <filters>
        <filter val="Skerbisch"/>
      </filters>
    </filterColumn>
  </autoFilter>
  <tableColumns count="3">
    <tableColumn id="1" name="Datum" dataDxfId="0"/>
    <tableColumn id="2" name="Name"/>
    <tableColumn id="3" name="Betrag"/>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news.at/" TargetMode="External"/><Relationship Id="rId7" Type="http://schemas.openxmlformats.org/officeDocument/2006/relationships/drawing" Target="../drawings/drawing8.xml"/><Relationship Id="rId2" Type="http://schemas.openxmlformats.org/officeDocument/2006/relationships/hyperlink" Target="http://www.hot.com/" TargetMode="External"/><Relationship Id="rId1" Type="http://schemas.openxmlformats.org/officeDocument/2006/relationships/hyperlink" Target="http://www.abc.de/" TargetMode="External"/><Relationship Id="rId6" Type="http://schemas.openxmlformats.org/officeDocument/2006/relationships/printerSettings" Target="../printerSettings/printerSettings8.bin"/><Relationship Id="rId5" Type="http://schemas.openxmlformats.org/officeDocument/2006/relationships/hyperlink" Target="http://www.printer.com/" TargetMode="External"/><Relationship Id="rId4" Type="http://schemas.openxmlformats.org/officeDocument/2006/relationships/hyperlink" Target="http://www.aktien.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abSelected="1" workbookViewId="0"/>
  </sheetViews>
  <sheetFormatPr baseColWidth="10" defaultRowHeight="18" x14ac:dyDescent="0.25"/>
  <cols>
    <col min="6" max="6" width="4.1796875" customWidth="1"/>
  </cols>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1" orientation="landscape" r:id="rId1"/>
  <headerFooter alignWithMargins="0">
    <oddFooter>&amp;L© Dipl. Ing. Günther Grund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workbookViewId="0">
      <selection sqref="A1:E1"/>
    </sheetView>
  </sheetViews>
  <sheetFormatPr baseColWidth="10" defaultRowHeight="18" x14ac:dyDescent="0.25"/>
  <cols>
    <col min="1" max="1" width="5.453125" bestFit="1" customWidth="1"/>
    <col min="2" max="2" width="12.6328125" bestFit="1" customWidth="1"/>
    <col min="3" max="3" width="8.1796875" bestFit="1" customWidth="1"/>
    <col min="4" max="4" width="5.7265625" bestFit="1" customWidth="1"/>
    <col min="5" max="5" width="9.26953125" bestFit="1" customWidth="1"/>
    <col min="6" max="6" width="5.26953125" bestFit="1" customWidth="1"/>
    <col min="7" max="7" width="11.6328125" bestFit="1" customWidth="1"/>
    <col min="8" max="8" width="7.26953125" bestFit="1" customWidth="1"/>
    <col min="9" max="9" width="5.26953125" bestFit="1" customWidth="1"/>
    <col min="10" max="10" width="8.26953125" bestFit="1" customWidth="1"/>
  </cols>
  <sheetData>
    <row r="1" spans="1:5" ht="25.5" x14ac:dyDescent="0.35">
      <c r="A1" s="70" t="s">
        <v>0</v>
      </c>
      <c r="B1" s="70"/>
      <c r="C1" s="70"/>
      <c r="D1" s="70"/>
      <c r="E1" s="70"/>
    </row>
    <row r="2" spans="1:5" x14ac:dyDescent="0.25">
      <c r="A2" s="2"/>
      <c r="B2" s="2"/>
      <c r="C2" s="2"/>
      <c r="D2" s="2"/>
      <c r="E2" s="2"/>
    </row>
    <row r="3" spans="1:5" ht="18.75" thickBot="1" x14ac:dyDescent="0.3">
      <c r="A3" s="9" t="s">
        <v>1</v>
      </c>
      <c r="B3" s="9" t="s">
        <v>2</v>
      </c>
      <c r="C3" s="9" t="s">
        <v>3</v>
      </c>
      <c r="D3" s="9" t="s">
        <v>4</v>
      </c>
      <c r="E3" s="9" t="s">
        <v>5</v>
      </c>
    </row>
    <row r="4" spans="1:5" x14ac:dyDescent="0.25">
      <c r="A4" s="3">
        <v>345</v>
      </c>
      <c r="B4" s="4" t="s">
        <v>6</v>
      </c>
      <c r="C4" s="5">
        <v>2.4500000000000002</v>
      </c>
      <c r="D4" s="4">
        <v>4</v>
      </c>
      <c r="E4" s="6">
        <f>D4*C4</f>
        <v>9.8000000000000007</v>
      </c>
    </row>
    <row r="5" spans="1:5" x14ac:dyDescent="0.25">
      <c r="A5" s="3">
        <v>267</v>
      </c>
      <c r="B5" s="4" t="s">
        <v>7</v>
      </c>
      <c r="C5" s="5">
        <v>2.1</v>
      </c>
      <c r="D5" s="4">
        <v>5</v>
      </c>
      <c r="E5" s="6">
        <f>D5*C5</f>
        <v>10.5</v>
      </c>
    </row>
    <row r="6" spans="1:5" ht="18.75" thickBot="1" x14ac:dyDescent="0.3">
      <c r="A6" s="10">
        <v>194</v>
      </c>
      <c r="B6" s="11" t="s">
        <v>8</v>
      </c>
      <c r="C6" s="12">
        <v>3.25</v>
      </c>
      <c r="D6" s="11">
        <v>8</v>
      </c>
      <c r="E6" s="13">
        <f>D6*C6</f>
        <v>26</v>
      </c>
    </row>
    <row r="7" spans="1:5" ht="18.75" thickBot="1" x14ac:dyDescent="0.3">
      <c r="A7" s="4"/>
      <c r="B7" s="4"/>
      <c r="C7" s="4"/>
      <c r="D7" s="7" t="s">
        <v>9</v>
      </c>
      <c r="E7" s="8">
        <f>SUM(E4:E6)</f>
        <v>46.3</v>
      </c>
    </row>
    <row r="8" spans="1:5" ht="18.75" thickTop="1" x14ac:dyDescent="0.25">
      <c r="A8" s="4"/>
      <c r="B8" s="4"/>
      <c r="C8" s="4"/>
      <c r="D8" s="4"/>
      <c r="E8" s="4"/>
    </row>
    <row r="9" spans="1:5" x14ac:dyDescent="0.25">
      <c r="A9" s="4"/>
      <c r="B9" s="4"/>
      <c r="C9" s="4"/>
      <c r="D9" s="4"/>
      <c r="E9" s="4"/>
    </row>
    <row r="10" spans="1:5" x14ac:dyDescent="0.25">
      <c r="A10" s="4"/>
      <c r="B10" s="4"/>
      <c r="C10" s="4"/>
      <c r="D10" s="4"/>
      <c r="E10" s="4"/>
    </row>
  </sheetData>
  <mergeCells count="1">
    <mergeCell ref="A1:E1"/>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89" orientation="landscape" r:id="rId1"/>
  <headerFooter alignWithMargins="0">
    <oddFooter>&amp;L© Dipl. Ing. Günther Grund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zoomScaleNormal="100" workbookViewId="0"/>
  </sheetViews>
  <sheetFormatPr baseColWidth="10" defaultRowHeight="18" x14ac:dyDescent="0.25"/>
  <cols>
    <col min="1" max="1" width="12.08984375" customWidth="1"/>
    <col min="2" max="2" width="4.7265625" customWidth="1"/>
    <col min="3" max="3" width="13.90625" customWidth="1"/>
    <col min="4" max="4" width="3.81640625" customWidth="1"/>
  </cols>
  <sheetData>
    <row r="1" spans="1:5" x14ac:dyDescent="0.25">
      <c r="A1" s="14" t="s">
        <v>10</v>
      </c>
    </row>
    <row r="3" spans="1:5" x14ac:dyDescent="0.25">
      <c r="A3">
        <v>5469.3130000000001</v>
      </c>
      <c r="E3" s="69" t="s">
        <v>95</v>
      </c>
    </row>
    <row r="4" spans="1:5" x14ac:dyDescent="0.25">
      <c r="A4">
        <v>-13.2</v>
      </c>
      <c r="E4" t="s">
        <v>12</v>
      </c>
    </row>
    <row r="5" spans="1:5" x14ac:dyDescent="0.25">
      <c r="A5">
        <v>25.97</v>
      </c>
      <c r="E5" t="s">
        <v>69</v>
      </c>
    </row>
    <row r="6" spans="1:5" x14ac:dyDescent="0.25">
      <c r="A6">
        <v>6.98</v>
      </c>
      <c r="E6" t="s">
        <v>13</v>
      </c>
    </row>
    <row r="7" spans="1:5" x14ac:dyDescent="0.25">
      <c r="A7">
        <v>123.65</v>
      </c>
      <c r="E7" t="s">
        <v>97</v>
      </c>
    </row>
    <row r="8" spans="1:5" x14ac:dyDescent="0.25">
      <c r="A8">
        <v>13.99</v>
      </c>
      <c r="E8" s="69" t="s">
        <v>98</v>
      </c>
    </row>
    <row r="9" spans="1:5" x14ac:dyDescent="0.25">
      <c r="A9" s="15">
        <f>3/7</f>
        <v>0.42857142857142855</v>
      </c>
      <c r="E9" t="s">
        <v>14</v>
      </c>
    </row>
    <row r="11" spans="1:5" x14ac:dyDescent="0.25">
      <c r="A11" s="14" t="s">
        <v>11</v>
      </c>
    </row>
    <row r="13" spans="1:5" x14ac:dyDescent="0.25">
      <c r="A13">
        <v>13.7</v>
      </c>
      <c r="E13" t="s">
        <v>15</v>
      </c>
    </row>
    <row r="14" spans="1:5" x14ac:dyDescent="0.25">
      <c r="A14">
        <v>4569.8999999999996</v>
      </c>
      <c r="E14" s="69" t="s">
        <v>94</v>
      </c>
    </row>
    <row r="15" spans="1:5" x14ac:dyDescent="0.25">
      <c r="A15">
        <v>21</v>
      </c>
      <c r="E15" t="s">
        <v>16</v>
      </c>
    </row>
    <row r="16" spans="1:5" x14ac:dyDescent="0.25">
      <c r="A16">
        <v>3698.6990000000001</v>
      </c>
      <c r="E16" t="s">
        <v>96</v>
      </c>
    </row>
    <row r="17" spans="1:5" x14ac:dyDescent="0.25">
      <c r="A17" s="16">
        <v>38909</v>
      </c>
      <c r="E17" t="s">
        <v>17</v>
      </c>
    </row>
    <row r="18" spans="1:5" x14ac:dyDescent="0.25">
      <c r="A18" s="16">
        <v>39968</v>
      </c>
      <c r="E18" t="s">
        <v>18</v>
      </c>
    </row>
    <row r="19" spans="1:5" x14ac:dyDescent="0.25">
      <c r="A19" s="16">
        <v>39328</v>
      </c>
      <c r="E19" t="s">
        <v>19</v>
      </c>
    </row>
    <row r="20" spans="1:5" x14ac:dyDescent="0.25">
      <c r="A20" s="17">
        <v>0.51030092592592591</v>
      </c>
      <c r="E20" t="s">
        <v>20</v>
      </c>
    </row>
    <row r="21" spans="1:5" x14ac:dyDescent="0.25">
      <c r="A21" s="18">
        <v>1.1895833333333334</v>
      </c>
      <c r="E21" t="s">
        <v>21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25"/>
  <sheetViews>
    <sheetView workbookViewId="0"/>
  </sheetViews>
  <sheetFormatPr baseColWidth="10" defaultRowHeight="18" x14ac:dyDescent="0.25"/>
  <cols>
    <col min="1" max="1" width="11.54296875" customWidth="1"/>
    <col min="3" max="3" width="5" customWidth="1"/>
    <col min="6" max="6" width="3.6328125" customWidth="1"/>
  </cols>
  <sheetData>
    <row r="2" spans="1:2" x14ac:dyDescent="0.25">
      <c r="A2" s="14" t="s">
        <v>22</v>
      </c>
    </row>
    <row r="4" spans="1:2" x14ac:dyDescent="0.25">
      <c r="A4" t="s">
        <v>23</v>
      </c>
      <c r="B4" s="65">
        <v>1100</v>
      </c>
    </row>
    <row r="5" spans="1:2" x14ac:dyDescent="0.25">
      <c r="A5" t="s">
        <v>24</v>
      </c>
      <c r="B5" s="65">
        <v>300</v>
      </c>
    </row>
    <row r="6" spans="1:2" x14ac:dyDescent="0.25">
      <c r="A6" t="s">
        <v>25</v>
      </c>
      <c r="B6" s="65">
        <v>120</v>
      </c>
    </row>
    <row r="7" spans="1:2" ht="18.75" thickBot="1" x14ac:dyDescent="0.3">
      <c r="A7" s="19" t="s">
        <v>9</v>
      </c>
      <c r="B7" s="66">
        <f>SUM(B4:B6)</f>
        <v>1520</v>
      </c>
    </row>
    <row r="8" spans="1:2" ht="18.75" thickTop="1" x14ac:dyDescent="0.25"/>
    <row r="10" spans="1:2" x14ac:dyDescent="0.25">
      <c r="A10" s="14" t="s">
        <v>26</v>
      </c>
    </row>
    <row r="12" spans="1:2" x14ac:dyDescent="0.25">
      <c r="A12" t="s">
        <v>23</v>
      </c>
      <c r="B12" s="65">
        <v>1100</v>
      </c>
    </row>
    <row r="13" spans="1:2" x14ac:dyDescent="0.25">
      <c r="A13" t="s">
        <v>24</v>
      </c>
      <c r="B13" s="65">
        <v>320</v>
      </c>
    </row>
    <row r="14" spans="1:2" x14ac:dyDescent="0.25">
      <c r="A14" t="s">
        <v>25</v>
      </c>
      <c r="B14" s="65">
        <v>120</v>
      </c>
    </row>
    <row r="15" spans="1:2" x14ac:dyDescent="0.25">
      <c r="A15" t="s">
        <v>27</v>
      </c>
      <c r="B15" s="65">
        <v>50</v>
      </c>
    </row>
    <row r="16" spans="1:2" ht="18.75" thickBot="1" x14ac:dyDescent="0.3">
      <c r="A16" s="19" t="s">
        <v>9</v>
      </c>
      <c r="B16" s="66">
        <f>SUM(B12:B15)</f>
        <v>1590</v>
      </c>
    </row>
    <row r="17" spans="1:2" ht="18.75" thickTop="1" x14ac:dyDescent="0.25"/>
    <row r="19" spans="1:2" x14ac:dyDescent="0.25">
      <c r="A19" s="14" t="s">
        <v>28</v>
      </c>
    </row>
    <row r="21" spans="1:2" x14ac:dyDescent="0.25">
      <c r="A21" t="s">
        <v>23</v>
      </c>
      <c r="B21" s="65">
        <v>1100</v>
      </c>
    </row>
    <row r="22" spans="1:2" x14ac:dyDescent="0.25">
      <c r="A22" t="s">
        <v>24</v>
      </c>
      <c r="B22" s="65">
        <v>320</v>
      </c>
    </row>
    <row r="23" spans="1:2" x14ac:dyDescent="0.25">
      <c r="A23" t="s">
        <v>25</v>
      </c>
      <c r="B23" s="65">
        <v>0</v>
      </c>
    </row>
    <row r="24" spans="1:2" ht="18.75" thickBot="1" x14ac:dyDescent="0.3">
      <c r="A24" s="19" t="s">
        <v>9</v>
      </c>
      <c r="B24" s="66">
        <f>SUM(B21:B23)</f>
        <v>1420</v>
      </c>
    </row>
    <row r="25" spans="1:2" ht="18.75" thickTop="1" x14ac:dyDescent="0.2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workbookViewId="0"/>
  </sheetViews>
  <sheetFormatPr baseColWidth="10" defaultRowHeight="18" x14ac:dyDescent="0.25"/>
  <cols>
    <col min="1" max="1" width="13.08984375" bestFit="1" customWidth="1"/>
  </cols>
  <sheetData>
    <row r="1" spans="1:2" x14ac:dyDescent="0.25">
      <c r="A1" s="14" t="s">
        <v>31</v>
      </c>
      <c r="B1" s="21"/>
    </row>
    <row r="2" spans="1:2" x14ac:dyDescent="0.25">
      <c r="A2" t="s">
        <v>29</v>
      </c>
      <c r="B2" s="21">
        <v>378</v>
      </c>
    </row>
    <row r="3" spans="1:2" x14ac:dyDescent="0.25">
      <c r="A3" t="s">
        <v>30</v>
      </c>
      <c r="B3" s="23">
        <f>B2/1.2</f>
        <v>315</v>
      </c>
    </row>
    <row r="4" spans="1:2" x14ac:dyDescent="0.25">
      <c r="B4" s="21"/>
    </row>
    <row r="5" spans="1:2" x14ac:dyDescent="0.25">
      <c r="A5" s="14" t="s">
        <v>32</v>
      </c>
      <c r="B5" s="21"/>
    </row>
    <row r="6" spans="1:2" x14ac:dyDescent="0.25">
      <c r="A6" t="s">
        <v>29</v>
      </c>
      <c r="B6" s="21">
        <v>966</v>
      </c>
    </row>
    <row r="7" spans="1:2" x14ac:dyDescent="0.25">
      <c r="A7" t="s">
        <v>38</v>
      </c>
      <c r="B7" s="23">
        <f>B6/6</f>
        <v>161</v>
      </c>
    </row>
    <row r="8" spans="1:2" x14ac:dyDescent="0.25">
      <c r="B8" s="21"/>
    </row>
    <row r="9" spans="1:2" x14ac:dyDescent="0.25">
      <c r="A9" s="14" t="s">
        <v>36</v>
      </c>
      <c r="B9" s="21"/>
    </row>
    <row r="10" spans="1:2" x14ac:dyDescent="0.25">
      <c r="A10" t="s">
        <v>33</v>
      </c>
      <c r="B10" s="21">
        <v>1374.33</v>
      </c>
    </row>
    <row r="11" spans="1:2" ht="18.75" thickBot="1" x14ac:dyDescent="0.3">
      <c r="A11" s="25" t="s">
        <v>34</v>
      </c>
      <c r="B11" s="24">
        <f>B10*2%</f>
        <v>27.486599999999999</v>
      </c>
    </row>
    <row r="12" spans="1:2" x14ac:dyDescent="0.25">
      <c r="A12" t="s">
        <v>35</v>
      </c>
      <c r="B12" s="23">
        <f>B10-B11</f>
        <v>1346.8434</v>
      </c>
    </row>
    <row r="13" spans="1:2" x14ac:dyDescent="0.25">
      <c r="B13" s="21"/>
    </row>
    <row r="14" spans="1:2" x14ac:dyDescent="0.25">
      <c r="A14" s="14" t="s">
        <v>37</v>
      </c>
      <c r="B14" s="21"/>
    </row>
    <row r="15" spans="1:2" x14ac:dyDescent="0.25">
      <c r="A15" t="s">
        <v>30</v>
      </c>
      <c r="B15" s="21">
        <v>748</v>
      </c>
    </row>
    <row r="16" spans="1:2" ht="18.75" thickBot="1" x14ac:dyDescent="0.3">
      <c r="A16" s="68" t="s">
        <v>93</v>
      </c>
      <c r="B16" s="24">
        <f>B15*8%</f>
        <v>59.84</v>
      </c>
    </row>
    <row r="17" spans="1:2" x14ac:dyDescent="0.25">
      <c r="A17" t="s">
        <v>29</v>
      </c>
      <c r="B17" s="23">
        <f>SUM(B15:B16)</f>
        <v>807.84</v>
      </c>
    </row>
  </sheetData>
  <phoneticPr fontId="3"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workbookViewId="0"/>
  </sheetViews>
  <sheetFormatPr baseColWidth="10" defaultRowHeight="18" x14ac:dyDescent="0.25"/>
  <cols>
    <col min="5" max="5" width="5" customWidth="1"/>
    <col min="6" max="6" width="16.36328125" customWidth="1"/>
  </cols>
  <sheetData>
    <row r="1" spans="1:7" x14ac:dyDescent="0.25">
      <c r="A1" s="14" t="s">
        <v>48</v>
      </c>
    </row>
    <row r="3" spans="1:7" ht="18.75" thickBot="1" x14ac:dyDescent="0.3">
      <c r="A3" s="26" t="s">
        <v>39</v>
      </c>
      <c r="B3" s="26" t="s">
        <v>40</v>
      </c>
      <c r="C3" s="26" t="s">
        <v>41</v>
      </c>
      <c r="D3" s="26" t="s">
        <v>42</v>
      </c>
    </row>
    <row r="4" spans="1:7" x14ac:dyDescent="0.25">
      <c r="A4" s="16">
        <v>41674</v>
      </c>
      <c r="B4" s="17">
        <v>0.44791666666666669</v>
      </c>
      <c r="C4" s="17">
        <v>0.56736111111111109</v>
      </c>
      <c r="D4" s="35">
        <f>C4-B4</f>
        <v>0.11944444444444441</v>
      </c>
      <c r="F4" t="s">
        <v>44</v>
      </c>
      <c r="G4" s="37">
        <f>D31</f>
        <v>1.7624999999999997</v>
      </c>
    </row>
    <row r="5" spans="1:7" x14ac:dyDescent="0.25">
      <c r="A5" s="16">
        <v>41675</v>
      </c>
      <c r="B5" s="17">
        <v>0.33333333333333331</v>
      </c>
      <c r="C5" s="17">
        <v>0.5</v>
      </c>
      <c r="D5" s="35">
        <f t="shared" ref="D5:D30" si="0">C5-B5</f>
        <v>0.16666666666666669</v>
      </c>
      <c r="F5" t="s">
        <v>45</v>
      </c>
      <c r="G5" s="20">
        <v>50</v>
      </c>
    </row>
    <row r="6" spans="1:7" x14ac:dyDescent="0.25">
      <c r="A6" s="16">
        <v>41685</v>
      </c>
      <c r="B6" s="17">
        <v>0.5625</v>
      </c>
      <c r="C6" s="17">
        <v>0.66666666666666663</v>
      </c>
      <c r="D6" s="35">
        <f t="shared" si="0"/>
        <v>0.10416666666666663</v>
      </c>
      <c r="F6" t="s">
        <v>46</v>
      </c>
      <c r="G6" s="38">
        <f>G4*G5*24</f>
        <v>2114.9999999999995</v>
      </c>
    </row>
    <row r="7" spans="1:7" ht="18.75" thickBot="1" x14ac:dyDescent="0.3">
      <c r="A7" s="16">
        <v>41698</v>
      </c>
      <c r="B7" s="17">
        <v>0.8125</v>
      </c>
      <c r="C7" s="17">
        <v>0.875</v>
      </c>
      <c r="D7" s="35">
        <f t="shared" si="0"/>
        <v>6.25E-2</v>
      </c>
      <c r="F7" s="34">
        <v>0.2</v>
      </c>
      <c r="G7" s="39">
        <f>G6*F7</f>
        <v>422.99999999999994</v>
      </c>
    </row>
    <row r="8" spans="1:7" x14ac:dyDescent="0.25">
      <c r="A8" s="16">
        <v>41703</v>
      </c>
      <c r="B8" s="17">
        <v>0.57638888888888895</v>
      </c>
      <c r="C8" s="17">
        <v>0.64236111111111105</v>
      </c>
      <c r="D8" s="35">
        <f t="shared" si="0"/>
        <v>6.5972222222222099E-2</v>
      </c>
      <c r="F8" t="s">
        <v>47</v>
      </c>
      <c r="G8" s="40">
        <f>SUM(G6:G7)</f>
        <v>2537.9999999999995</v>
      </c>
    </row>
    <row r="9" spans="1:7" x14ac:dyDescent="0.25">
      <c r="A9" s="16">
        <v>41705</v>
      </c>
      <c r="B9" s="17">
        <v>0.66666666666666663</v>
      </c>
      <c r="C9" s="17">
        <v>0.83333333333333337</v>
      </c>
      <c r="D9" s="35">
        <f t="shared" si="0"/>
        <v>0.16666666666666674</v>
      </c>
    </row>
    <row r="10" spans="1:7" x14ac:dyDescent="0.25">
      <c r="A10" s="16">
        <v>41712</v>
      </c>
      <c r="B10" s="17">
        <v>0.7402777777777777</v>
      </c>
      <c r="C10" s="17">
        <v>0.79166666666666663</v>
      </c>
      <c r="D10" s="35">
        <f t="shared" si="0"/>
        <v>5.1388888888888928E-2</v>
      </c>
    </row>
    <row r="11" spans="1:7" x14ac:dyDescent="0.25">
      <c r="B11" s="17">
        <v>0.83125000000000004</v>
      </c>
      <c r="C11" s="17">
        <v>0.85763888888888884</v>
      </c>
      <c r="D11" s="35">
        <f t="shared" si="0"/>
        <v>2.6388888888888795E-2</v>
      </c>
    </row>
    <row r="12" spans="1:7" x14ac:dyDescent="0.25">
      <c r="A12" s="16">
        <v>41713</v>
      </c>
      <c r="B12" s="17">
        <v>0.3840277777777778</v>
      </c>
      <c r="C12" s="17">
        <v>0.41041666666666665</v>
      </c>
      <c r="D12" s="35">
        <f t="shared" si="0"/>
        <v>2.6388888888888851E-2</v>
      </c>
    </row>
    <row r="13" spans="1:7" x14ac:dyDescent="0.25">
      <c r="A13" s="16">
        <v>41714</v>
      </c>
      <c r="B13" s="17">
        <v>0.40625</v>
      </c>
      <c r="C13" s="17">
        <v>0.46527777777777773</v>
      </c>
      <c r="D13" s="35">
        <f t="shared" si="0"/>
        <v>5.9027777777777735E-2</v>
      </c>
    </row>
    <row r="14" spans="1:7" x14ac:dyDescent="0.25">
      <c r="B14" s="17">
        <v>0.65625</v>
      </c>
      <c r="C14" s="17">
        <v>0.72916666666666663</v>
      </c>
      <c r="D14" s="35">
        <f t="shared" si="0"/>
        <v>7.291666666666663E-2</v>
      </c>
    </row>
    <row r="15" spans="1:7" x14ac:dyDescent="0.25">
      <c r="B15" s="17">
        <v>0.95833333333333337</v>
      </c>
      <c r="C15" s="17">
        <v>1.0444444444444445</v>
      </c>
      <c r="D15" s="35">
        <f t="shared" si="0"/>
        <v>8.6111111111111138E-2</v>
      </c>
    </row>
    <row r="16" spans="1:7" x14ac:dyDescent="0.25">
      <c r="A16" s="16">
        <v>41717</v>
      </c>
      <c r="B16" s="17">
        <v>0.3298611111111111</v>
      </c>
      <c r="C16" s="17">
        <v>0.3444444444444445</v>
      </c>
      <c r="D16" s="35">
        <f t="shared" si="0"/>
        <v>1.4583333333333393E-2</v>
      </c>
    </row>
    <row r="17" spans="1:4" x14ac:dyDescent="0.25">
      <c r="B17" s="17">
        <v>0.375</v>
      </c>
      <c r="C17" s="17">
        <v>0.54583333333333328</v>
      </c>
      <c r="D17" s="35">
        <f t="shared" si="0"/>
        <v>0.17083333333333328</v>
      </c>
    </row>
    <row r="18" spans="1:4" x14ac:dyDescent="0.25">
      <c r="B18" s="17">
        <v>0.82638888888888884</v>
      </c>
      <c r="C18" s="17">
        <v>0.86250000000000004</v>
      </c>
      <c r="D18" s="35">
        <f t="shared" si="0"/>
        <v>3.6111111111111205E-2</v>
      </c>
    </row>
    <row r="19" spans="1:4" x14ac:dyDescent="0.25">
      <c r="B19" s="17">
        <v>0.95833333333333337</v>
      </c>
      <c r="C19" s="17">
        <v>1.0173611111111112</v>
      </c>
      <c r="D19" s="35">
        <f t="shared" si="0"/>
        <v>5.902777777777779E-2</v>
      </c>
    </row>
    <row r="20" spans="1:4" x14ac:dyDescent="0.25">
      <c r="A20" s="16">
        <v>41719</v>
      </c>
      <c r="B20" s="17">
        <v>0.3611111111111111</v>
      </c>
      <c r="C20" s="17">
        <v>0.40277777777777773</v>
      </c>
      <c r="D20" s="35">
        <f t="shared" si="0"/>
        <v>4.166666666666663E-2</v>
      </c>
    </row>
    <row r="21" spans="1:4" x14ac:dyDescent="0.25">
      <c r="B21" s="17">
        <v>0.46111111111111108</v>
      </c>
      <c r="C21" s="17">
        <v>0.49861111111111112</v>
      </c>
      <c r="D21" s="35">
        <f t="shared" si="0"/>
        <v>3.7500000000000033E-2</v>
      </c>
    </row>
    <row r="22" spans="1:4" x14ac:dyDescent="0.25">
      <c r="B22" s="17">
        <v>0.49861111111111112</v>
      </c>
      <c r="C22" s="17">
        <v>0.58472222222222225</v>
      </c>
      <c r="D22" s="35">
        <f t="shared" si="0"/>
        <v>8.6111111111111138E-2</v>
      </c>
    </row>
    <row r="23" spans="1:4" x14ac:dyDescent="0.25">
      <c r="B23" s="17">
        <v>0.60347222222222219</v>
      </c>
      <c r="C23" s="17">
        <v>0.63680555555555551</v>
      </c>
      <c r="D23" s="35">
        <f t="shared" si="0"/>
        <v>3.3333333333333326E-2</v>
      </c>
    </row>
    <row r="24" spans="1:4" x14ac:dyDescent="0.25">
      <c r="B24" s="17">
        <v>0.63680555555555551</v>
      </c>
      <c r="C24" s="17">
        <v>0.65625</v>
      </c>
      <c r="D24" s="35">
        <f t="shared" si="0"/>
        <v>1.9444444444444486E-2</v>
      </c>
    </row>
    <row r="25" spans="1:4" x14ac:dyDescent="0.25">
      <c r="B25" s="17">
        <v>0.66666666666666663</v>
      </c>
      <c r="C25" s="17">
        <v>0.76388888888888884</v>
      </c>
      <c r="D25" s="35">
        <f t="shared" si="0"/>
        <v>9.722222222222221E-2</v>
      </c>
    </row>
    <row r="26" spans="1:4" x14ac:dyDescent="0.25">
      <c r="B26" s="17">
        <v>0.78819444444444453</v>
      </c>
      <c r="C26" s="17">
        <v>0.80625000000000002</v>
      </c>
      <c r="D26" s="35">
        <f t="shared" si="0"/>
        <v>1.8055555555555491E-2</v>
      </c>
    </row>
    <row r="27" spans="1:4" x14ac:dyDescent="0.25">
      <c r="B27" s="17">
        <v>0.84652777777777777</v>
      </c>
      <c r="C27" s="17">
        <v>0.8881944444444444</v>
      </c>
      <c r="D27" s="35">
        <f t="shared" si="0"/>
        <v>4.166666666666663E-2</v>
      </c>
    </row>
    <row r="28" spans="1:4" x14ac:dyDescent="0.25">
      <c r="A28" s="16">
        <v>41724</v>
      </c>
      <c r="B28" s="17">
        <v>0.33194444444444443</v>
      </c>
      <c r="C28" s="17">
        <v>0.36944444444444446</v>
      </c>
      <c r="D28" s="35">
        <f t="shared" si="0"/>
        <v>3.7500000000000033E-2</v>
      </c>
    </row>
    <row r="29" spans="1:4" x14ac:dyDescent="0.25">
      <c r="A29" s="16">
        <v>41725</v>
      </c>
      <c r="B29" s="17">
        <v>0.57638888888888895</v>
      </c>
      <c r="C29" s="17">
        <v>0.625</v>
      </c>
      <c r="D29" s="35">
        <f t="shared" si="0"/>
        <v>4.8611111111111049E-2</v>
      </c>
    </row>
    <row r="30" spans="1:4" ht="18.75" thickBot="1" x14ac:dyDescent="0.3">
      <c r="A30" s="27"/>
      <c r="B30" s="28">
        <v>0.79861111111111116</v>
      </c>
      <c r="C30" s="28">
        <v>0.81180555555555556</v>
      </c>
      <c r="D30" s="36">
        <f t="shared" si="0"/>
        <v>1.3194444444444398E-2</v>
      </c>
    </row>
    <row r="31" spans="1:4" x14ac:dyDescent="0.25">
      <c r="C31" t="s">
        <v>9</v>
      </c>
      <c r="D31" s="37">
        <f>SUM(D4:D30)</f>
        <v>1.7624999999999997</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workbookViewId="0"/>
  </sheetViews>
  <sheetFormatPr baseColWidth="10" defaultRowHeight="18" x14ac:dyDescent="0.25"/>
  <cols>
    <col min="1" max="1" width="13.7265625" customWidth="1"/>
    <col min="2" max="2" width="11.26953125" bestFit="1" customWidth="1"/>
    <col min="3" max="3" width="7.54296875" customWidth="1"/>
  </cols>
  <sheetData>
    <row r="1" spans="1:3" x14ac:dyDescent="0.25">
      <c r="A1" s="14" t="s">
        <v>31</v>
      </c>
    </row>
    <row r="3" spans="1:3" x14ac:dyDescent="0.25">
      <c r="A3" t="s">
        <v>49</v>
      </c>
      <c r="B3" s="41">
        <v>1195467</v>
      </c>
    </row>
    <row r="5" spans="1:3" x14ac:dyDescent="0.25">
      <c r="A5" t="s">
        <v>50</v>
      </c>
    </row>
    <row r="6" spans="1:3" ht="18.75" x14ac:dyDescent="0.3">
      <c r="A6" s="42" t="s">
        <v>51</v>
      </c>
      <c r="B6" s="54">
        <f>$B$3*C6</f>
        <v>191274.72</v>
      </c>
      <c r="C6" s="32">
        <v>0.16</v>
      </c>
    </row>
    <row r="7" spans="1:3" ht="18.75" x14ac:dyDescent="0.3">
      <c r="A7" s="42" t="s">
        <v>52</v>
      </c>
      <c r="B7" s="54">
        <f>$B$3*C7</f>
        <v>119546.70000000001</v>
      </c>
      <c r="C7" s="32">
        <v>0.1</v>
      </c>
    </row>
    <row r="8" spans="1:3" ht="18.75" x14ac:dyDescent="0.3">
      <c r="A8" s="42" t="s">
        <v>54</v>
      </c>
      <c r="B8" s="54">
        <f>$B$3*C8</f>
        <v>466232.13</v>
      </c>
      <c r="C8" s="32">
        <v>0.39</v>
      </c>
    </row>
    <row r="9" spans="1:3" ht="18.75" x14ac:dyDescent="0.3">
      <c r="A9" s="42" t="s">
        <v>53</v>
      </c>
      <c r="B9" s="54">
        <f>$B$3*C9</f>
        <v>143456.04</v>
      </c>
      <c r="C9" s="32">
        <v>0.12</v>
      </c>
    </row>
    <row r="10" spans="1:3" ht="19.5" thickBot="1" x14ac:dyDescent="0.35">
      <c r="A10" s="44" t="s">
        <v>55</v>
      </c>
      <c r="B10" s="48">
        <f>$B$3*C10</f>
        <v>274957.41000000003</v>
      </c>
      <c r="C10" s="46">
        <v>0.23</v>
      </c>
    </row>
    <row r="11" spans="1:3" x14ac:dyDescent="0.25">
      <c r="A11" s="43" t="s">
        <v>9</v>
      </c>
      <c r="B11" s="47">
        <f>SUM(B6:B10)</f>
        <v>1195467</v>
      </c>
      <c r="C11" s="51">
        <f>SUM(C6:C10)</f>
        <v>1</v>
      </c>
    </row>
    <row r="13" spans="1:3" x14ac:dyDescent="0.25">
      <c r="A13" s="49" t="s">
        <v>32</v>
      </c>
    </row>
    <row r="15" spans="1:3" x14ac:dyDescent="0.25">
      <c r="A15" t="s">
        <v>56</v>
      </c>
    </row>
    <row r="16" spans="1:3" x14ac:dyDescent="0.25">
      <c r="A16" t="s">
        <v>58</v>
      </c>
      <c r="B16" s="41">
        <v>16598</v>
      </c>
      <c r="C16" s="52">
        <f>B16/$B$21</f>
        <v>0.14404735042438338</v>
      </c>
    </row>
    <row r="17" spans="1:3" x14ac:dyDescent="0.25">
      <c r="A17" t="s">
        <v>59</v>
      </c>
      <c r="B17" s="41">
        <v>63658</v>
      </c>
      <c r="C17" s="52">
        <f>B17/$B$21</f>
        <v>0.55246211792477395</v>
      </c>
    </row>
    <row r="18" spans="1:3" x14ac:dyDescent="0.25">
      <c r="A18" t="s">
        <v>57</v>
      </c>
      <c r="B18" s="41">
        <v>1456</v>
      </c>
      <c r="C18" s="52">
        <f>B18/$B$21</f>
        <v>1.2636037005536945E-2</v>
      </c>
    </row>
    <row r="19" spans="1:3" x14ac:dyDescent="0.25">
      <c r="A19" t="s">
        <v>60</v>
      </c>
      <c r="B19" s="41">
        <v>9845</v>
      </c>
      <c r="C19" s="52">
        <f>B19/$B$21</f>
        <v>8.5440785933730237E-2</v>
      </c>
    </row>
    <row r="20" spans="1:3" ht="18.75" thickBot="1" x14ac:dyDescent="0.3">
      <c r="A20" s="27" t="s">
        <v>61</v>
      </c>
      <c r="B20" s="50">
        <v>23669</v>
      </c>
      <c r="C20" s="53">
        <f>B20/$B$21</f>
        <v>0.20541370871157552</v>
      </c>
    </row>
    <row r="21" spans="1:3" x14ac:dyDescent="0.25">
      <c r="A21" s="43" t="s">
        <v>9</v>
      </c>
      <c r="B21" s="47">
        <f>SUM(B16:B20)</f>
        <v>115226</v>
      </c>
      <c r="C21" s="52">
        <f>SUM(C16:C20)</f>
        <v>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Header>&amp;LDipl. Ing. Günther Grund&amp;R&amp;D</oddHeader>
    <oddFooter>&amp;L&amp;Z&amp;F&amp;R&amp;A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workbookViewId="0"/>
  </sheetViews>
  <sheetFormatPr baseColWidth="10" defaultRowHeight="18" x14ac:dyDescent="0.25"/>
  <cols>
    <col min="1" max="1" width="15.1796875" bestFit="1" customWidth="1"/>
  </cols>
  <sheetData>
    <row r="1" spans="1:3" x14ac:dyDescent="0.25">
      <c r="B1" s="14" t="s">
        <v>62</v>
      </c>
    </row>
    <row r="3" spans="1:3" x14ac:dyDescent="0.25">
      <c r="A3" s="55">
        <v>51</v>
      </c>
      <c r="B3" s="55">
        <v>46</v>
      </c>
      <c r="C3" s="55">
        <v>47</v>
      </c>
    </row>
    <row r="4" spans="1:3" x14ac:dyDescent="0.25">
      <c r="A4" s="55">
        <v>38</v>
      </c>
      <c r="B4" s="55">
        <v>39</v>
      </c>
      <c r="C4" s="55">
        <v>53</v>
      </c>
    </row>
    <row r="5" spans="1:3" x14ac:dyDescent="0.25">
      <c r="A5" s="55">
        <v>30</v>
      </c>
      <c r="B5" s="55">
        <v>52</v>
      </c>
      <c r="C5" s="55">
        <v>54</v>
      </c>
    </row>
    <row r="6" spans="1:3" x14ac:dyDescent="0.25">
      <c r="A6" s="55">
        <v>51</v>
      </c>
      <c r="B6" s="55">
        <v>31</v>
      </c>
      <c r="C6" s="55">
        <v>42</v>
      </c>
    </row>
    <row r="7" spans="1:3" x14ac:dyDescent="0.25">
      <c r="A7" s="55">
        <v>55</v>
      </c>
      <c r="B7" s="55">
        <v>53</v>
      </c>
      <c r="C7" s="55">
        <v>41</v>
      </c>
    </row>
    <row r="8" spans="1:3" x14ac:dyDescent="0.25">
      <c r="A8" s="55">
        <v>33</v>
      </c>
      <c r="B8" s="55">
        <v>56</v>
      </c>
      <c r="C8" s="55">
        <v>31</v>
      </c>
    </row>
    <row r="9" spans="1:3" x14ac:dyDescent="0.25">
      <c r="A9" s="55">
        <v>58</v>
      </c>
      <c r="B9" s="55">
        <v>40</v>
      </c>
      <c r="C9" s="55">
        <v>45</v>
      </c>
    </row>
    <row r="12" spans="1:3" x14ac:dyDescent="0.25">
      <c r="A12" t="s">
        <v>63</v>
      </c>
      <c r="B12" s="22">
        <f>MIN(A3:C9)</f>
        <v>30</v>
      </c>
    </row>
    <row r="13" spans="1:3" x14ac:dyDescent="0.25">
      <c r="A13" t="s">
        <v>64</v>
      </c>
      <c r="B13" s="22">
        <f>MAX(A3:C9)</f>
        <v>58</v>
      </c>
    </row>
    <row r="14" spans="1:3" x14ac:dyDescent="0.25">
      <c r="A14" t="s">
        <v>65</v>
      </c>
      <c r="B14" s="22">
        <f>AVERAGE(A3:C9)</f>
        <v>45.047619047619051</v>
      </c>
    </row>
    <row r="15" spans="1:3" x14ac:dyDescent="0.25">
      <c r="A15" t="s">
        <v>66</v>
      </c>
      <c r="B15" s="22">
        <f>COUNT(A3:C9)</f>
        <v>21</v>
      </c>
    </row>
    <row r="19" spans="2:3" x14ac:dyDescent="0.25">
      <c r="B19" t="s">
        <v>67</v>
      </c>
      <c r="C19" t="s">
        <v>68</v>
      </c>
    </row>
    <row r="20" spans="2:3" x14ac:dyDescent="0.25">
      <c r="B20">
        <v>36</v>
      </c>
      <c r="C20" s="56" t="str">
        <f t="shared" ref="C20:C25" si="0">IF(B20&gt;0,"positiv","negativ")</f>
        <v>positiv</v>
      </c>
    </row>
    <row r="21" spans="2:3" x14ac:dyDescent="0.25">
      <c r="B21">
        <v>-15</v>
      </c>
      <c r="C21" s="56" t="str">
        <f t="shared" si="0"/>
        <v>negativ</v>
      </c>
    </row>
    <row r="22" spans="2:3" x14ac:dyDescent="0.25">
      <c r="B22">
        <v>-2</v>
      </c>
      <c r="C22" s="56" t="str">
        <f t="shared" si="0"/>
        <v>negativ</v>
      </c>
    </row>
    <row r="23" spans="2:3" x14ac:dyDescent="0.25">
      <c r="B23">
        <v>23</v>
      </c>
      <c r="C23" s="56" t="str">
        <f t="shared" si="0"/>
        <v>positiv</v>
      </c>
    </row>
    <row r="24" spans="2:3" x14ac:dyDescent="0.25">
      <c r="B24">
        <v>10</v>
      </c>
      <c r="C24" s="56" t="str">
        <f t="shared" si="0"/>
        <v>positiv</v>
      </c>
    </row>
    <row r="25" spans="2:3" x14ac:dyDescent="0.25">
      <c r="B25">
        <v>-9</v>
      </c>
      <c r="C25" s="56" t="str">
        <f t="shared" si="0"/>
        <v>negativ</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3"/>
  <sheetViews>
    <sheetView workbookViewId="0">
      <pane ySplit="1" topLeftCell="A2" activePane="bottomLeft" state="frozen"/>
      <selection pane="bottomLeft" activeCell="A75" sqref="A75"/>
    </sheetView>
  </sheetViews>
  <sheetFormatPr baseColWidth="10" defaultRowHeight="18" x14ac:dyDescent="0.25"/>
  <sheetData>
    <row r="1" spans="1:3" ht="18.75" thickBot="1" x14ac:dyDescent="0.3">
      <c r="A1" s="61" t="s">
        <v>39</v>
      </c>
      <c r="B1" s="61" t="s">
        <v>84</v>
      </c>
      <c r="C1" s="61" t="s">
        <v>85</v>
      </c>
    </row>
    <row r="2" spans="1:3" hidden="1" x14ac:dyDescent="0.25">
      <c r="A2" s="16">
        <v>41849</v>
      </c>
      <c r="B2" t="s">
        <v>87</v>
      </c>
      <c r="C2">
        <v>8544</v>
      </c>
    </row>
    <row r="3" spans="1:3" hidden="1" x14ac:dyDescent="0.25">
      <c r="A3" s="16">
        <v>41884</v>
      </c>
      <c r="B3" t="s">
        <v>87</v>
      </c>
      <c r="C3">
        <v>7257</v>
      </c>
    </row>
    <row r="4" spans="1:3" hidden="1" x14ac:dyDescent="0.25">
      <c r="A4" s="16">
        <v>41862</v>
      </c>
      <c r="B4" t="s">
        <v>87</v>
      </c>
      <c r="C4">
        <v>7210</v>
      </c>
    </row>
    <row r="5" spans="1:3" hidden="1" x14ac:dyDescent="0.25">
      <c r="A5" s="16">
        <v>41899</v>
      </c>
      <c r="B5" t="s">
        <v>87</v>
      </c>
      <c r="C5">
        <v>7087</v>
      </c>
    </row>
    <row r="6" spans="1:3" hidden="1" x14ac:dyDescent="0.25">
      <c r="A6" s="16">
        <v>41905</v>
      </c>
      <c r="B6" t="s">
        <v>87</v>
      </c>
      <c r="C6">
        <v>6238</v>
      </c>
    </row>
    <row r="7" spans="1:3" hidden="1" x14ac:dyDescent="0.25">
      <c r="A7" s="16">
        <v>41889</v>
      </c>
      <c r="B7" t="s">
        <v>87</v>
      </c>
      <c r="C7">
        <v>6129</v>
      </c>
    </row>
    <row r="8" spans="1:3" hidden="1" x14ac:dyDescent="0.25">
      <c r="A8" s="16">
        <v>41879</v>
      </c>
      <c r="B8" t="s">
        <v>87</v>
      </c>
      <c r="C8">
        <v>5156</v>
      </c>
    </row>
    <row r="9" spans="1:3" hidden="1" x14ac:dyDescent="0.25">
      <c r="A9" s="16">
        <v>41854</v>
      </c>
      <c r="B9" t="s">
        <v>87</v>
      </c>
      <c r="C9">
        <v>5126</v>
      </c>
    </row>
    <row r="10" spans="1:3" hidden="1" x14ac:dyDescent="0.25">
      <c r="A10" s="16">
        <v>41847</v>
      </c>
      <c r="B10" t="s">
        <v>87</v>
      </c>
      <c r="C10">
        <v>4743</v>
      </c>
    </row>
    <row r="11" spans="1:3" hidden="1" x14ac:dyDescent="0.25">
      <c r="A11" s="16">
        <v>41873</v>
      </c>
      <c r="B11" t="s">
        <v>87</v>
      </c>
      <c r="C11">
        <v>4491</v>
      </c>
    </row>
    <row r="12" spans="1:3" hidden="1" x14ac:dyDescent="0.25">
      <c r="A12" s="16">
        <v>41910</v>
      </c>
      <c r="B12" t="s">
        <v>87</v>
      </c>
      <c r="C12">
        <v>4196</v>
      </c>
    </row>
    <row r="13" spans="1:3" hidden="1" x14ac:dyDescent="0.25">
      <c r="A13" s="16">
        <v>41892</v>
      </c>
      <c r="B13" t="s">
        <v>87</v>
      </c>
      <c r="C13">
        <v>4180</v>
      </c>
    </row>
    <row r="14" spans="1:3" hidden="1" x14ac:dyDescent="0.25">
      <c r="A14" s="16">
        <v>41898</v>
      </c>
      <c r="B14" t="s">
        <v>87</v>
      </c>
      <c r="C14">
        <v>4051</v>
      </c>
    </row>
    <row r="15" spans="1:3" hidden="1" x14ac:dyDescent="0.25">
      <c r="A15" s="16">
        <v>41872</v>
      </c>
      <c r="B15" t="s">
        <v>87</v>
      </c>
      <c r="C15">
        <v>3686</v>
      </c>
    </row>
    <row r="16" spans="1:3" hidden="1" x14ac:dyDescent="0.25">
      <c r="A16" s="16">
        <v>41850</v>
      </c>
      <c r="B16" t="s">
        <v>87</v>
      </c>
      <c r="C16">
        <v>3599</v>
      </c>
    </row>
    <row r="17" spans="1:3" hidden="1" x14ac:dyDescent="0.25">
      <c r="A17" s="16">
        <v>41851</v>
      </c>
      <c r="B17" t="s">
        <v>87</v>
      </c>
      <c r="C17">
        <v>2948</v>
      </c>
    </row>
    <row r="18" spans="1:3" hidden="1" x14ac:dyDescent="0.25">
      <c r="A18" s="16">
        <v>41838</v>
      </c>
      <c r="B18" t="s">
        <v>87</v>
      </c>
      <c r="C18">
        <v>1765</v>
      </c>
    </row>
    <row r="19" spans="1:3" hidden="1" x14ac:dyDescent="0.25">
      <c r="A19" s="16">
        <v>41909</v>
      </c>
      <c r="B19" t="s">
        <v>87</v>
      </c>
      <c r="C19">
        <v>794</v>
      </c>
    </row>
    <row r="20" spans="1:3" hidden="1" x14ac:dyDescent="0.25">
      <c r="A20" s="16">
        <v>41891</v>
      </c>
      <c r="B20" t="s">
        <v>87</v>
      </c>
      <c r="C20">
        <v>200</v>
      </c>
    </row>
    <row r="21" spans="1:3" hidden="1" x14ac:dyDescent="0.25">
      <c r="A21" s="16">
        <v>41833</v>
      </c>
      <c r="B21" t="s">
        <v>91</v>
      </c>
      <c r="C21">
        <v>9600</v>
      </c>
    </row>
    <row r="22" spans="1:3" hidden="1" x14ac:dyDescent="0.25">
      <c r="A22" s="16">
        <v>41830</v>
      </c>
      <c r="B22" t="s">
        <v>91</v>
      </c>
      <c r="C22">
        <v>7966</v>
      </c>
    </row>
    <row r="23" spans="1:3" hidden="1" x14ac:dyDescent="0.25">
      <c r="A23" s="16">
        <v>41896</v>
      </c>
      <c r="B23" t="s">
        <v>91</v>
      </c>
      <c r="C23">
        <v>7739</v>
      </c>
    </row>
    <row r="24" spans="1:3" hidden="1" x14ac:dyDescent="0.25">
      <c r="A24" s="16">
        <v>41846</v>
      </c>
      <c r="B24" t="s">
        <v>91</v>
      </c>
      <c r="C24">
        <v>5982</v>
      </c>
    </row>
    <row r="25" spans="1:3" hidden="1" x14ac:dyDescent="0.25">
      <c r="A25" s="16">
        <v>41882</v>
      </c>
      <c r="B25" t="s">
        <v>91</v>
      </c>
      <c r="C25">
        <v>4533</v>
      </c>
    </row>
    <row r="26" spans="1:3" hidden="1" x14ac:dyDescent="0.25">
      <c r="A26" s="16">
        <v>41885</v>
      </c>
      <c r="B26" t="s">
        <v>91</v>
      </c>
      <c r="C26">
        <v>3872</v>
      </c>
    </row>
    <row r="27" spans="1:3" hidden="1" x14ac:dyDescent="0.25">
      <c r="A27" s="16">
        <v>41852</v>
      </c>
      <c r="B27" t="s">
        <v>91</v>
      </c>
      <c r="C27">
        <v>2855</v>
      </c>
    </row>
    <row r="28" spans="1:3" hidden="1" x14ac:dyDescent="0.25">
      <c r="A28" s="16">
        <v>41881</v>
      </c>
      <c r="B28" t="s">
        <v>91</v>
      </c>
      <c r="C28">
        <v>2126</v>
      </c>
    </row>
    <row r="29" spans="1:3" hidden="1" x14ac:dyDescent="0.25">
      <c r="A29" s="16">
        <v>41874</v>
      </c>
      <c r="B29" t="s">
        <v>91</v>
      </c>
      <c r="C29">
        <v>1195</v>
      </c>
    </row>
    <row r="30" spans="1:3" hidden="1" x14ac:dyDescent="0.25">
      <c r="A30" s="16">
        <v>41907</v>
      </c>
      <c r="B30" t="s">
        <v>91</v>
      </c>
      <c r="C30">
        <v>1050</v>
      </c>
    </row>
    <row r="31" spans="1:3" hidden="1" x14ac:dyDescent="0.25">
      <c r="A31" s="16">
        <v>41869</v>
      </c>
      <c r="B31" t="s">
        <v>91</v>
      </c>
      <c r="C31">
        <v>680</v>
      </c>
    </row>
    <row r="32" spans="1:3" hidden="1" x14ac:dyDescent="0.25">
      <c r="A32" s="16">
        <v>41858</v>
      </c>
      <c r="B32" t="s">
        <v>88</v>
      </c>
      <c r="C32">
        <v>8442</v>
      </c>
    </row>
    <row r="33" spans="1:3" hidden="1" x14ac:dyDescent="0.25">
      <c r="A33" s="16">
        <v>41841</v>
      </c>
      <c r="B33" t="s">
        <v>88</v>
      </c>
      <c r="C33">
        <v>7855</v>
      </c>
    </row>
    <row r="34" spans="1:3" hidden="1" x14ac:dyDescent="0.25">
      <c r="A34" s="16">
        <v>41866</v>
      </c>
      <c r="B34" t="s">
        <v>88</v>
      </c>
      <c r="C34">
        <v>7789</v>
      </c>
    </row>
    <row r="35" spans="1:3" hidden="1" x14ac:dyDescent="0.25">
      <c r="A35" s="16">
        <v>41871</v>
      </c>
      <c r="B35" t="s">
        <v>88</v>
      </c>
      <c r="C35">
        <v>7649</v>
      </c>
    </row>
    <row r="36" spans="1:3" hidden="1" x14ac:dyDescent="0.25">
      <c r="A36" s="16">
        <v>41887</v>
      </c>
      <c r="B36" t="s">
        <v>88</v>
      </c>
      <c r="C36">
        <v>7197</v>
      </c>
    </row>
    <row r="37" spans="1:3" hidden="1" x14ac:dyDescent="0.25">
      <c r="A37" s="16">
        <v>41832</v>
      </c>
      <c r="B37" t="s">
        <v>88</v>
      </c>
      <c r="C37">
        <v>6966</v>
      </c>
    </row>
    <row r="38" spans="1:3" hidden="1" x14ac:dyDescent="0.25">
      <c r="A38" s="16">
        <v>41861</v>
      </c>
      <c r="B38" t="s">
        <v>88</v>
      </c>
      <c r="C38">
        <v>6604</v>
      </c>
    </row>
    <row r="39" spans="1:3" hidden="1" x14ac:dyDescent="0.25">
      <c r="A39" s="16">
        <v>41831</v>
      </c>
      <c r="B39" t="s">
        <v>88</v>
      </c>
      <c r="C39">
        <v>6492</v>
      </c>
    </row>
    <row r="40" spans="1:3" hidden="1" x14ac:dyDescent="0.25">
      <c r="A40" s="16">
        <v>41863</v>
      </c>
      <c r="B40" t="s">
        <v>88</v>
      </c>
      <c r="C40">
        <v>5932</v>
      </c>
    </row>
    <row r="41" spans="1:3" hidden="1" x14ac:dyDescent="0.25">
      <c r="A41" s="16">
        <v>41880</v>
      </c>
      <c r="B41" t="s">
        <v>88</v>
      </c>
      <c r="C41">
        <v>5425</v>
      </c>
    </row>
    <row r="42" spans="1:3" hidden="1" x14ac:dyDescent="0.25">
      <c r="A42" s="16">
        <v>41840</v>
      </c>
      <c r="B42" t="s">
        <v>88</v>
      </c>
      <c r="C42">
        <v>5254</v>
      </c>
    </row>
    <row r="43" spans="1:3" hidden="1" x14ac:dyDescent="0.25">
      <c r="A43" s="16">
        <v>41835</v>
      </c>
      <c r="B43" t="s">
        <v>88</v>
      </c>
      <c r="C43">
        <v>4794</v>
      </c>
    </row>
    <row r="44" spans="1:3" hidden="1" x14ac:dyDescent="0.25">
      <c r="A44" s="16">
        <v>41843</v>
      </c>
      <c r="B44" t="s">
        <v>88</v>
      </c>
      <c r="C44">
        <v>4146</v>
      </c>
    </row>
    <row r="45" spans="1:3" hidden="1" x14ac:dyDescent="0.25">
      <c r="A45" s="16">
        <v>41836</v>
      </c>
      <c r="B45" t="s">
        <v>88</v>
      </c>
      <c r="C45">
        <v>4006</v>
      </c>
    </row>
    <row r="46" spans="1:3" hidden="1" x14ac:dyDescent="0.25">
      <c r="A46" s="16">
        <v>41908</v>
      </c>
      <c r="B46" t="s">
        <v>88</v>
      </c>
      <c r="C46">
        <v>1826</v>
      </c>
    </row>
    <row r="47" spans="1:3" hidden="1" x14ac:dyDescent="0.25">
      <c r="A47" s="16">
        <v>41876</v>
      </c>
      <c r="B47" t="s">
        <v>88</v>
      </c>
      <c r="C47">
        <v>1714</v>
      </c>
    </row>
    <row r="48" spans="1:3" hidden="1" x14ac:dyDescent="0.25">
      <c r="A48" s="16">
        <v>41853</v>
      </c>
      <c r="B48" t="s">
        <v>88</v>
      </c>
      <c r="C48">
        <v>1490</v>
      </c>
    </row>
    <row r="49" spans="1:3" hidden="1" x14ac:dyDescent="0.25">
      <c r="A49" s="16">
        <v>41904</v>
      </c>
      <c r="B49" t="s">
        <v>88</v>
      </c>
      <c r="C49">
        <v>1214</v>
      </c>
    </row>
    <row r="50" spans="1:3" hidden="1" x14ac:dyDescent="0.25">
      <c r="A50" s="16">
        <v>41875</v>
      </c>
      <c r="B50" t="s">
        <v>88</v>
      </c>
      <c r="C50">
        <v>1156</v>
      </c>
    </row>
    <row r="51" spans="1:3" hidden="1" x14ac:dyDescent="0.25">
      <c r="A51" s="16">
        <v>41895</v>
      </c>
      <c r="B51" t="s">
        <v>86</v>
      </c>
      <c r="C51">
        <v>9490</v>
      </c>
    </row>
    <row r="52" spans="1:3" hidden="1" x14ac:dyDescent="0.25">
      <c r="A52" s="16">
        <v>41903</v>
      </c>
      <c r="B52" t="s">
        <v>86</v>
      </c>
      <c r="C52">
        <v>9103</v>
      </c>
    </row>
    <row r="53" spans="1:3" hidden="1" x14ac:dyDescent="0.25">
      <c r="A53" s="16">
        <v>41864</v>
      </c>
      <c r="B53" t="s">
        <v>86</v>
      </c>
      <c r="C53">
        <v>7543</v>
      </c>
    </row>
    <row r="54" spans="1:3" hidden="1" x14ac:dyDescent="0.25">
      <c r="A54" s="16">
        <v>41883</v>
      </c>
      <c r="B54" t="s">
        <v>86</v>
      </c>
      <c r="C54">
        <v>7200</v>
      </c>
    </row>
    <row r="55" spans="1:3" hidden="1" x14ac:dyDescent="0.25">
      <c r="A55" s="16">
        <v>41897</v>
      </c>
      <c r="B55" t="s">
        <v>86</v>
      </c>
      <c r="C55">
        <v>6719</v>
      </c>
    </row>
    <row r="56" spans="1:3" hidden="1" x14ac:dyDescent="0.25">
      <c r="A56" s="16">
        <v>41837</v>
      </c>
      <c r="B56" t="s">
        <v>86</v>
      </c>
      <c r="C56">
        <v>6711</v>
      </c>
    </row>
    <row r="57" spans="1:3" hidden="1" x14ac:dyDescent="0.25">
      <c r="A57" s="16">
        <v>41848</v>
      </c>
      <c r="B57" t="s">
        <v>86</v>
      </c>
      <c r="C57">
        <v>6572</v>
      </c>
    </row>
    <row r="58" spans="1:3" hidden="1" x14ac:dyDescent="0.25">
      <c r="A58" s="16">
        <v>41842</v>
      </c>
      <c r="B58" t="s">
        <v>86</v>
      </c>
      <c r="C58">
        <v>5232</v>
      </c>
    </row>
    <row r="59" spans="1:3" hidden="1" x14ac:dyDescent="0.25">
      <c r="A59" s="16">
        <v>41893</v>
      </c>
      <c r="B59" t="s">
        <v>86</v>
      </c>
      <c r="C59">
        <v>3901</v>
      </c>
    </row>
    <row r="60" spans="1:3" hidden="1" x14ac:dyDescent="0.25">
      <c r="A60" s="16">
        <v>41834</v>
      </c>
      <c r="B60" t="s">
        <v>86</v>
      </c>
      <c r="C60">
        <v>3305</v>
      </c>
    </row>
    <row r="61" spans="1:3" hidden="1" x14ac:dyDescent="0.25">
      <c r="A61" s="16">
        <v>41894</v>
      </c>
      <c r="B61" t="s">
        <v>86</v>
      </c>
      <c r="C61">
        <v>2687</v>
      </c>
    </row>
    <row r="62" spans="1:3" hidden="1" x14ac:dyDescent="0.25">
      <c r="A62" s="16">
        <v>41855</v>
      </c>
      <c r="B62" t="s">
        <v>86</v>
      </c>
      <c r="C62">
        <v>2189</v>
      </c>
    </row>
    <row r="63" spans="1:3" hidden="1" x14ac:dyDescent="0.25">
      <c r="A63" s="16">
        <v>41867</v>
      </c>
      <c r="B63" t="s">
        <v>86</v>
      </c>
      <c r="C63">
        <v>1991</v>
      </c>
    </row>
    <row r="64" spans="1:3" hidden="1" x14ac:dyDescent="0.25">
      <c r="A64" s="16">
        <v>41865</v>
      </c>
      <c r="B64" t="s">
        <v>86</v>
      </c>
      <c r="C64">
        <v>1599</v>
      </c>
    </row>
    <row r="65" spans="1:3" hidden="1" x14ac:dyDescent="0.25">
      <c r="A65" s="16">
        <v>41870</v>
      </c>
      <c r="B65" t="s">
        <v>86</v>
      </c>
      <c r="C65">
        <v>639</v>
      </c>
    </row>
    <row r="66" spans="1:3" hidden="1" x14ac:dyDescent="0.25">
      <c r="A66" s="16">
        <v>41868</v>
      </c>
      <c r="B66" t="s">
        <v>89</v>
      </c>
      <c r="C66">
        <v>9216</v>
      </c>
    </row>
    <row r="67" spans="1:3" hidden="1" x14ac:dyDescent="0.25">
      <c r="A67" s="16">
        <v>41886</v>
      </c>
      <c r="B67" t="s">
        <v>89</v>
      </c>
      <c r="C67">
        <v>8702</v>
      </c>
    </row>
    <row r="68" spans="1:3" hidden="1" x14ac:dyDescent="0.25">
      <c r="A68" s="16">
        <v>41890</v>
      </c>
      <c r="B68" t="s">
        <v>89</v>
      </c>
      <c r="C68">
        <v>6881</v>
      </c>
    </row>
    <row r="69" spans="1:3" hidden="1" x14ac:dyDescent="0.25">
      <c r="A69" s="16">
        <v>41859</v>
      </c>
      <c r="B69" t="s">
        <v>89</v>
      </c>
      <c r="C69">
        <v>4629</v>
      </c>
    </row>
    <row r="70" spans="1:3" hidden="1" x14ac:dyDescent="0.25">
      <c r="A70" s="16">
        <v>41902</v>
      </c>
      <c r="B70" t="s">
        <v>89</v>
      </c>
      <c r="C70">
        <v>4202</v>
      </c>
    </row>
    <row r="71" spans="1:3" hidden="1" x14ac:dyDescent="0.25">
      <c r="A71" s="16">
        <v>41900</v>
      </c>
      <c r="B71" t="s">
        <v>89</v>
      </c>
      <c r="C71">
        <v>2705</v>
      </c>
    </row>
    <row r="72" spans="1:3" hidden="1" x14ac:dyDescent="0.25">
      <c r="A72" s="16">
        <v>41860</v>
      </c>
      <c r="B72" t="s">
        <v>89</v>
      </c>
      <c r="C72">
        <v>1876</v>
      </c>
    </row>
    <row r="73" spans="1:3" hidden="1" x14ac:dyDescent="0.25">
      <c r="A73" s="16">
        <v>41888</v>
      </c>
      <c r="B73" t="s">
        <v>89</v>
      </c>
      <c r="C73">
        <v>898</v>
      </c>
    </row>
    <row r="74" spans="1:3" hidden="1" x14ac:dyDescent="0.25">
      <c r="A74" s="16">
        <v>41877</v>
      </c>
      <c r="B74" t="s">
        <v>89</v>
      </c>
      <c r="C74">
        <v>511</v>
      </c>
    </row>
    <row r="75" spans="1:3" x14ac:dyDescent="0.25">
      <c r="A75" s="16">
        <v>41911</v>
      </c>
      <c r="B75" t="s">
        <v>90</v>
      </c>
      <c r="C75">
        <v>9240</v>
      </c>
    </row>
    <row r="76" spans="1:3" x14ac:dyDescent="0.25">
      <c r="A76" s="16">
        <v>41878</v>
      </c>
      <c r="B76" t="s">
        <v>90</v>
      </c>
      <c r="C76">
        <v>6898</v>
      </c>
    </row>
    <row r="77" spans="1:3" x14ac:dyDescent="0.25">
      <c r="A77" s="16">
        <v>41856</v>
      </c>
      <c r="B77" t="s">
        <v>90</v>
      </c>
      <c r="C77">
        <v>5650</v>
      </c>
    </row>
    <row r="78" spans="1:3" x14ac:dyDescent="0.25">
      <c r="A78" s="16">
        <v>41844</v>
      </c>
      <c r="B78" t="s">
        <v>90</v>
      </c>
      <c r="C78">
        <v>4927</v>
      </c>
    </row>
    <row r="79" spans="1:3" x14ac:dyDescent="0.25">
      <c r="A79" s="16">
        <v>41839</v>
      </c>
      <c r="B79" t="s">
        <v>90</v>
      </c>
      <c r="C79">
        <v>4101</v>
      </c>
    </row>
    <row r="80" spans="1:3" x14ac:dyDescent="0.25">
      <c r="A80" s="16">
        <v>41857</v>
      </c>
      <c r="B80" t="s">
        <v>90</v>
      </c>
      <c r="C80">
        <v>3532</v>
      </c>
    </row>
    <row r="81" spans="1:3" x14ac:dyDescent="0.25">
      <c r="A81" s="16">
        <v>41901</v>
      </c>
      <c r="B81" t="s">
        <v>90</v>
      </c>
      <c r="C81">
        <v>3466</v>
      </c>
    </row>
    <row r="82" spans="1:3" x14ac:dyDescent="0.25">
      <c r="A82" s="16">
        <v>41906</v>
      </c>
      <c r="B82" t="s">
        <v>90</v>
      </c>
      <c r="C82">
        <v>3382</v>
      </c>
    </row>
    <row r="83" spans="1:3" x14ac:dyDescent="0.25">
      <c r="A83" s="16">
        <v>41845</v>
      </c>
      <c r="B83" t="s">
        <v>90</v>
      </c>
      <c r="C83">
        <v>2232</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zoomScaleNormal="100" workbookViewId="0"/>
  </sheetViews>
  <sheetFormatPr baseColWidth="10" defaultRowHeight="18" x14ac:dyDescent="0.25"/>
  <cols>
    <col min="1" max="1" width="11.90625" customWidth="1"/>
    <col min="2" max="2" width="4.7265625" customWidth="1"/>
    <col min="3" max="3" width="13.90625" customWidth="1"/>
  </cols>
  <sheetData>
    <row r="1" spans="1:1" x14ac:dyDescent="0.25">
      <c r="A1" s="14" t="s">
        <v>10</v>
      </c>
    </row>
    <row r="3" spans="1:1" x14ac:dyDescent="0.25">
      <c r="A3">
        <v>5469.3130000000001</v>
      </c>
    </row>
    <row r="4" spans="1:1" x14ac:dyDescent="0.25">
      <c r="A4">
        <v>-13.2</v>
      </c>
    </row>
    <row r="5" spans="1:1" x14ac:dyDescent="0.25">
      <c r="A5">
        <v>25.97</v>
      </c>
    </row>
    <row r="6" spans="1:1" x14ac:dyDescent="0.25">
      <c r="A6">
        <v>6.98</v>
      </c>
    </row>
    <row r="7" spans="1:1" x14ac:dyDescent="0.25">
      <c r="A7">
        <v>123.65</v>
      </c>
    </row>
    <row r="8" spans="1:1" x14ac:dyDescent="0.25">
      <c r="A8">
        <v>13.99</v>
      </c>
    </row>
    <row r="9" spans="1:1" x14ac:dyDescent="0.25">
      <c r="A9" s="21">
        <f>3/7</f>
        <v>0.42857142857142855</v>
      </c>
    </row>
    <row r="11" spans="1:1" x14ac:dyDescent="0.25">
      <c r="A11" s="14" t="s">
        <v>11</v>
      </c>
    </row>
    <row r="13" spans="1:1" x14ac:dyDescent="0.25">
      <c r="A13">
        <v>13.7</v>
      </c>
    </row>
    <row r="14" spans="1:1" x14ac:dyDescent="0.25">
      <c r="A14">
        <v>4569.8999999999996</v>
      </c>
    </row>
    <row r="15" spans="1:1" x14ac:dyDescent="0.25">
      <c r="A15">
        <v>21</v>
      </c>
    </row>
    <row r="16" spans="1:1" x14ac:dyDescent="0.25">
      <c r="A16">
        <v>3698.6990000000001</v>
      </c>
    </row>
    <row r="17" spans="1:1" x14ac:dyDescent="0.25">
      <c r="A17" s="16">
        <v>38909</v>
      </c>
    </row>
    <row r="18" spans="1:1" x14ac:dyDescent="0.25">
      <c r="A18" s="16">
        <v>39968</v>
      </c>
    </row>
    <row r="19" spans="1:1" x14ac:dyDescent="0.25">
      <c r="A19" s="16">
        <v>39328</v>
      </c>
    </row>
    <row r="20" spans="1:1" x14ac:dyDescent="0.25">
      <c r="A20" s="17">
        <v>0.51030092592592591</v>
      </c>
    </row>
    <row r="21" spans="1:1" x14ac:dyDescent="0.25">
      <c r="A21" s="18">
        <v>1.1895833333333334</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8"/>
  <sheetViews>
    <sheetView workbookViewId="0"/>
  </sheetViews>
  <sheetFormatPr baseColWidth="10" defaultRowHeight="18" x14ac:dyDescent="0.25"/>
  <cols>
    <col min="1" max="1" width="11.54296875" customWidth="1"/>
  </cols>
  <sheetData>
    <row r="2" spans="1:2" x14ac:dyDescent="0.25">
      <c r="A2" s="14" t="s">
        <v>22</v>
      </c>
    </row>
    <row r="4" spans="1:2" x14ac:dyDescent="0.25">
      <c r="A4" t="s">
        <v>23</v>
      </c>
      <c r="B4" s="67">
        <v>1100</v>
      </c>
    </row>
    <row r="5" spans="1:2" x14ac:dyDescent="0.25">
      <c r="A5" t="s">
        <v>24</v>
      </c>
      <c r="B5" s="67">
        <v>300</v>
      </c>
    </row>
    <row r="6" spans="1:2" x14ac:dyDescent="0.25">
      <c r="A6" t="s">
        <v>25</v>
      </c>
      <c r="B6" s="67">
        <v>120</v>
      </c>
    </row>
    <row r="7" spans="1:2" ht="18.75" thickBot="1" x14ac:dyDescent="0.3">
      <c r="A7" s="19" t="s">
        <v>9</v>
      </c>
      <c r="B7" s="66">
        <f>SUM(B4:B6)</f>
        <v>1520</v>
      </c>
    </row>
    <row r="8" spans="1:2" ht="18.75" thickTop="1" x14ac:dyDescent="0.2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workbookViewId="0"/>
  </sheetViews>
  <sheetFormatPr baseColWidth="10" defaultRowHeight="18" x14ac:dyDescent="0.25"/>
  <cols>
    <col min="1" max="1" width="13.08984375" bestFit="1" customWidth="1"/>
  </cols>
  <sheetData>
    <row r="1" spans="1:2" x14ac:dyDescent="0.25">
      <c r="A1" s="14" t="s">
        <v>31</v>
      </c>
      <c r="B1" s="21"/>
    </row>
    <row r="2" spans="1:2" x14ac:dyDescent="0.25">
      <c r="A2" t="s">
        <v>29</v>
      </c>
      <c r="B2" s="21">
        <v>378</v>
      </c>
    </row>
    <row r="3" spans="1:2" x14ac:dyDescent="0.25">
      <c r="A3" t="s">
        <v>30</v>
      </c>
      <c r="B3" s="23"/>
    </row>
    <row r="4" spans="1:2" x14ac:dyDescent="0.25">
      <c r="B4" s="21"/>
    </row>
    <row r="5" spans="1:2" x14ac:dyDescent="0.25">
      <c r="A5" s="14" t="s">
        <v>32</v>
      </c>
      <c r="B5" s="21"/>
    </row>
    <row r="6" spans="1:2" x14ac:dyDescent="0.25">
      <c r="A6" t="s">
        <v>29</v>
      </c>
      <c r="B6" s="21">
        <v>966</v>
      </c>
    </row>
    <row r="7" spans="1:2" x14ac:dyDescent="0.25">
      <c r="A7" t="s">
        <v>38</v>
      </c>
      <c r="B7" s="23"/>
    </row>
    <row r="8" spans="1:2" x14ac:dyDescent="0.25">
      <c r="B8" s="21"/>
    </row>
    <row r="9" spans="1:2" x14ac:dyDescent="0.25">
      <c r="A9" s="14" t="s">
        <v>36</v>
      </c>
      <c r="B9" s="21"/>
    </row>
    <row r="10" spans="1:2" x14ac:dyDescent="0.25">
      <c r="A10" t="s">
        <v>33</v>
      </c>
      <c r="B10" s="21">
        <v>1374.33</v>
      </c>
    </row>
    <row r="11" spans="1:2" ht="18.75" thickBot="1" x14ac:dyDescent="0.3">
      <c r="A11" s="25" t="s">
        <v>34</v>
      </c>
      <c r="B11" s="24"/>
    </row>
    <row r="12" spans="1:2" x14ac:dyDescent="0.25">
      <c r="A12" t="s">
        <v>35</v>
      </c>
      <c r="B12" s="23"/>
    </row>
    <row r="13" spans="1:2" x14ac:dyDescent="0.25">
      <c r="B13" s="21"/>
    </row>
    <row r="14" spans="1:2" x14ac:dyDescent="0.25">
      <c r="A14" s="14" t="s">
        <v>37</v>
      </c>
      <c r="B14" s="21"/>
    </row>
    <row r="15" spans="1:2" x14ac:dyDescent="0.25">
      <c r="A15" t="s">
        <v>30</v>
      </c>
      <c r="B15" s="21">
        <v>748</v>
      </c>
    </row>
    <row r="16" spans="1:2" ht="18.75" thickBot="1" x14ac:dyDescent="0.3">
      <c r="A16" s="68" t="s">
        <v>93</v>
      </c>
      <c r="B16" s="24"/>
    </row>
    <row r="17" spans="1:2" x14ac:dyDescent="0.25">
      <c r="A17" t="s">
        <v>29</v>
      </c>
      <c r="B17" s="23"/>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workbookViewId="0"/>
  </sheetViews>
  <sheetFormatPr baseColWidth="10" defaultRowHeight="18" x14ac:dyDescent="0.25"/>
  <cols>
    <col min="5" max="5" width="5" customWidth="1"/>
    <col min="6" max="6" width="16.36328125" customWidth="1"/>
  </cols>
  <sheetData>
    <row r="1" spans="1:7" x14ac:dyDescent="0.25">
      <c r="A1" s="14" t="s">
        <v>48</v>
      </c>
    </row>
    <row r="3" spans="1:7" ht="18.75" thickBot="1" x14ac:dyDescent="0.3">
      <c r="A3" s="26" t="s">
        <v>39</v>
      </c>
      <c r="B3" s="26" t="s">
        <v>40</v>
      </c>
      <c r="C3" s="26" t="s">
        <v>41</v>
      </c>
      <c r="D3" s="26" t="s">
        <v>42</v>
      </c>
    </row>
    <row r="4" spans="1:7" x14ac:dyDescent="0.25">
      <c r="A4" s="16">
        <v>41674</v>
      </c>
      <c r="B4" s="17">
        <v>0.44791666666666669</v>
      </c>
      <c r="C4" s="17">
        <v>0.56736111111111109</v>
      </c>
      <c r="D4" s="30"/>
      <c r="F4" t="s">
        <v>44</v>
      </c>
      <c r="G4" s="22"/>
    </row>
    <row r="5" spans="1:7" x14ac:dyDescent="0.25">
      <c r="A5" s="16">
        <v>41675</v>
      </c>
      <c r="B5" s="17">
        <v>0.33333333333333331</v>
      </c>
      <c r="C5" s="17">
        <v>0.5</v>
      </c>
      <c r="D5" s="30"/>
      <c r="F5" t="s">
        <v>45</v>
      </c>
      <c r="G5" s="1">
        <v>50</v>
      </c>
    </row>
    <row r="6" spans="1:7" x14ac:dyDescent="0.25">
      <c r="A6" s="16">
        <v>41685</v>
      </c>
      <c r="B6" s="17">
        <v>0.5625</v>
      </c>
      <c r="C6" s="17">
        <v>0.66666666666666663</v>
      </c>
      <c r="D6" s="30"/>
      <c r="F6" t="s">
        <v>46</v>
      </c>
      <c r="G6" s="22"/>
    </row>
    <row r="7" spans="1:7" ht="18.75" thickBot="1" x14ac:dyDescent="0.3">
      <c r="A7" s="16">
        <v>41698</v>
      </c>
      <c r="B7" s="17">
        <v>0.8125</v>
      </c>
      <c r="C7" s="17">
        <v>0.875</v>
      </c>
      <c r="D7" s="30"/>
      <c r="F7" s="34">
        <v>0.2</v>
      </c>
      <c r="G7" s="29"/>
    </row>
    <row r="8" spans="1:7" x14ac:dyDescent="0.25">
      <c r="A8" s="16">
        <v>41703</v>
      </c>
      <c r="B8" s="17">
        <v>0.57638888888888895</v>
      </c>
      <c r="C8" s="17">
        <v>0.64236111111111105</v>
      </c>
      <c r="D8" s="30"/>
      <c r="F8" t="s">
        <v>47</v>
      </c>
      <c r="G8" s="33"/>
    </row>
    <row r="9" spans="1:7" x14ac:dyDescent="0.25">
      <c r="A9" s="16">
        <v>41705</v>
      </c>
      <c r="B9" s="17">
        <v>0.66666666666666663</v>
      </c>
      <c r="C9" s="17">
        <v>0.83333333333333337</v>
      </c>
      <c r="D9" s="30"/>
    </row>
    <row r="10" spans="1:7" x14ac:dyDescent="0.25">
      <c r="A10" s="16">
        <v>41712</v>
      </c>
      <c r="B10" s="17">
        <v>0.7402777777777777</v>
      </c>
      <c r="C10" s="17">
        <v>0.79166666666666663</v>
      </c>
      <c r="D10" s="30"/>
    </row>
    <row r="11" spans="1:7" x14ac:dyDescent="0.25">
      <c r="B11" s="17">
        <v>0.83125000000000004</v>
      </c>
      <c r="C11" s="17">
        <v>0.85763888888888884</v>
      </c>
      <c r="D11" s="30"/>
    </row>
    <row r="12" spans="1:7" x14ac:dyDescent="0.25">
      <c r="A12" s="16">
        <v>41713</v>
      </c>
      <c r="B12" s="17">
        <v>0.3840277777777778</v>
      </c>
      <c r="C12" s="17">
        <v>0.41041666666666665</v>
      </c>
      <c r="D12" s="30"/>
    </row>
    <row r="13" spans="1:7" x14ac:dyDescent="0.25">
      <c r="A13" s="16">
        <v>41714</v>
      </c>
      <c r="B13" s="17">
        <v>0.40625</v>
      </c>
      <c r="C13" s="17">
        <v>0.46527777777777773</v>
      </c>
      <c r="D13" s="30"/>
    </row>
    <row r="14" spans="1:7" x14ac:dyDescent="0.25">
      <c r="B14" s="17">
        <v>0.65625</v>
      </c>
      <c r="C14" s="17">
        <v>0.72916666666666663</v>
      </c>
      <c r="D14" s="30"/>
    </row>
    <row r="15" spans="1:7" x14ac:dyDescent="0.25">
      <c r="B15" s="17">
        <v>0.95833333333333337</v>
      </c>
      <c r="C15" s="17">
        <v>1.0444444444444445</v>
      </c>
      <c r="D15" s="30"/>
    </row>
    <row r="16" spans="1:7" x14ac:dyDescent="0.25">
      <c r="A16" s="16">
        <v>41717</v>
      </c>
      <c r="B16" s="17">
        <v>0.3298611111111111</v>
      </c>
      <c r="C16" s="17">
        <v>0.3444444444444445</v>
      </c>
      <c r="D16" s="30"/>
    </row>
    <row r="17" spans="1:4" x14ac:dyDescent="0.25">
      <c r="B17" s="17">
        <v>0.375</v>
      </c>
      <c r="C17" s="17">
        <v>0.54583333333333328</v>
      </c>
      <c r="D17" s="30"/>
    </row>
    <row r="18" spans="1:4" x14ac:dyDescent="0.25">
      <c r="B18" s="17">
        <v>0.82638888888888884</v>
      </c>
      <c r="C18" s="17">
        <v>0.86250000000000004</v>
      </c>
      <c r="D18" s="30"/>
    </row>
    <row r="19" spans="1:4" x14ac:dyDescent="0.25">
      <c r="B19" s="17">
        <v>0.95833333333333337</v>
      </c>
      <c r="C19" s="17">
        <v>1.0173611111111112</v>
      </c>
      <c r="D19" s="30"/>
    </row>
    <row r="20" spans="1:4" x14ac:dyDescent="0.25">
      <c r="A20" s="16">
        <v>41719</v>
      </c>
      <c r="B20" s="17">
        <v>0.3611111111111111</v>
      </c>
      <c r="C20" s="17">
        <v>0.40277777777777773</v>
      </c>
      <c r="D20" s="30"/>
    </row>
    <row r="21" spans="1:4" x14ac:dyDescent="0.25">
      <c r="B21" s="17">
        <v>0.46111111111111108</v>
      </c>
      <c r="C21" s="17">
        <v>0.49861111111111112</v>
      </c>
      <c r="D21" s="30"/>
    </row>
    <row r="22" spans="1:4" x14ac:dyDescent="0.25">
      <c r="B22" s="17">
        <v>0.49861111111111112</v>
      </c>
      <c r="C22" s="17">
        <v>0.58472222222222225</v>
      </c>
      <c r="D22" s="30"/>
    </row>
    <row r="23" spans="1:4" x14ac:dyDescent="0.25">
      <c r="B23" s="17">
        <v>0.60347222222222219</v>
      </c>
      <c r="C23" s="17">
        <v>0.63680555555555551</v>
      </c>
      <c r="D23" s="30"/>
    </row>
    <row r="24" spans="1:4" x14ac:dyDescent="0.25">
      <c r="B24" s="17">
        <v>0.63680555555555551</v>
      </c>
      <c r="C24" s="17">
        <v>0.65625</v>
      </c>
      <c r="D24" s="30"/>
    </row>
    <row r="25" spans="1:4" x14ac:dyDescent="0.25">
      <c r="B25" s="17">
        <v>0.66666666666666663</v>
      </c>
      <c r="C25" s="17">
        <v>0.76388888888888884</v>
      </c>
      <c r="D25" s="30"/>
    </row>
    <row r="26" spans="1:4" x14ac:dyDescent="0.25">
      <c r="B26" s="17">
        <v>0.78819444444444453</v>
      </c>
      <c r="C26" s="17">
        <v>0.80625000000000002</v>
      </c>
      <c r="D26" s="30"/>
    </row>
    <row r="27" spans="1:4" x14ac:dyDescent="0.25">
      <c r="B27" s="17">
        <v>0.84652777777777777</v>
      </c>
      <c r="C27" s="17">
        <v>0.8881944444444444</v>
      </c>
      <c r="D27" s="30"/>
    </row>
    <row r="28" spans="1:4" x14ac:dyDescent="0.25">
      <c r="A28" s="16">
        <v>41724</v>
      </c>
      <c r="B28" s="17">
        <v>0.33194444444444443</v>
      </c>
      <c r="C28" s="17">
        <v>0.36944444444444446</v>
      </c>
      <c r="D28" s="30"/>
    </row>
    <row r="29" spans="1:4" x14ac:dyDescent="0.25">
      <c r="A29" s="16">
        <v>41725</v>
      </c>
      <c r="B29" s="17">
        <v>0.57638888888888895</v>
      </c>
      <c r="C29" s="17">
        <v>0.625</v>
      </c>
      <c r="D29" s="30"/>
    </row>
    <row r="30" spans="1:4" ht="18.75" thickBot="1" x14ac:dyDescent="0.3">
      <c r="A30" s="27"/>
      <c r="B30" s="28">
        <v>0.79861111111111116</v>
      </c>
      <c r="C30" s="28">
        <v>0.81180555555555556</v>
      </c>
      <c r="D30" s="31"/>
    </row>
    <row r="31" spans="1:4" x14ac:dyDescent="0.25">
      <c r="C31" t="s">
        <v>9</v>
      </c>
      <c r="D31" s="30"/>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baseColWidth="10" defaultRowHeight="18" x14ac:dyDescent="0.25"/>
  <cols>
    <col min="1" max="1" width="13.7265625" customWidth="1"/>
    <col min="2" max="2" width="11.26953125" bestFit="1" customWidth="1"/>
    <col min="3" max="3" width="7.54296875" customWidth="1"/>
  </cols>
  <sheetData>
    <row r="1" spans="1:3" x14ac:dyDescent="0.25">
      <c r="A1" s="14" t="s">
        <v>31</v>
      </c>
    </row>
    <row r="3" spans="1:3" x14ac:dyDescent="0.25">
      <c r="A3" t="s">
        <v>49</v>
      </c>
      <c r="B3" s="41">
        <v>1195467</v>
      </c>
    </row>
    <row r="5" spans="1:3" x14ac:dyDescent="0.25">
      <c r="A5" t="s">
        <v>50</v>
      </c>
    </row>
    <row r="6" spans="1:3" ht="18.75" x14ac:dyDescent="0.3">
      <c r="A6" s="42" t="s">
        <v>51</v>
      </c>
      <c r="B6" s="47"/>
      <c r="C6" s="32">
        <v>0.16</v>
      </c>
    </row>
    <row r="7" spans="1:3" ht="18.75" x14ac:dyDescent="0.3">
      <c r="A7" s="42" t="s">
        <v>52</v>
      </c>
      <c r="B7" s="47"/>
      <c r="C7" s="32">
        <v>0.1</v>
      </c>
    </row>
    <row r="8" spans="1:3" ht="18.75" x14ac:dyDescent="0.3">
      <c r="A8" s="42" t="s">
        <v>54</v>
      </c>
      <c r="B8" s="47"/>
      <c r="C8" s="32">
        <v>0.39</v>
      </c>
    </row>
    <row r="9" spans="1:3" ht="18.75" x14ac:dyDescent="0.3">
      <c r="A9" s="42" t="s">
        <v>53</v>
      </c>
      <c r="B9" s="47"/>
      <c r="C9" s="32">
        <v>0.12</v>
      </c>
    </row>
    <row r="10" spans="1:3" ht="19.5" thickBot="1" x14ac:dyDescent="0.35">
      <c r="A10" s="44" t="s">
        <v>55</v>
      </c>
      <c r="B10" s="47"/>
      <c r="C10" s="46">
        <v>0.23</v>
      </c>
    </row>
    <row r="11" spans="1:3" x14ac:dyDescent="0.25">
      <c r="A11" s="43" t="s">
        <v>9</v>
      </c>
      <c r="B11" s="63"/>
      <c r="C11" s="45">
        <f>SUM(C6:C10)</f>
        <v>1</v>
      </c>
    </row>
    <row r="13" spans="1:3" x14ac:dyDescent="0.25">
      <c r="A13" s="49" t="s">
        <v>32</v>
      </c>
    </row>
    <row r="15" spans="1:3" x14ac:dyDescent="0.25">
      <c r="A15" t="s">
        <v>56</v>
      </c>
    </row>
    <row r="16" spans="1:3" ht="18.75" x14ac:dyDescent="0.3">
      <c r="A16" s="42" t="s">
        <v>58</v>
      </c>
      <c r="B16" s="41">
        <v>16598</v>
      </c>
      <c r="C16" s="62"/>
    </row>
    <row r="17" spans="1:3" ht="18.75" x14ac:dyDescent="0.3">
      <c r="A17" s="42" t="s">
        <v>59</v>
      </c>
      <c r="B17" s="41">
        <v>63658</v>
      </c>
      <c r="C17" s="62"/>
    </row>
    <row r="18" spans="1:3" ht="18.75" x14ac:dyDescent="0.3">
      <c r="A18" s="42" t="s">
        <v>57</v>
      </c>
      <c r="B18" s="41">
        <v>1456</v>
      </c>
      <c r="C18" s="62"/>
    </row>
    <row r="19" spans="1:3" ht="18.75" x14ac:dyDescent="0.3">
      <c r="A19" s="42" t="s">
        <v>60</v>
      </c>
      <c r="B19" s="41">
        <v>9845</v>
      </c>
      <c r="C19" s="62"/>
    </row>
    <row r="20" spans="1:3" ht="19.5" thickBot="1" x14ac:dyDescent="0.35">
      <c r="A20" s="44" t="s">
        <v>61</v>
      </c>
      <c r="B20" s="50">
        <v>23669</v>
      </c>
      <c r="C20" s="62"/>
    </row>
    <row r="21" spans="1:3" x14ac:dyDescent="0.25">
      <c r="A21" s="43" t="s">
        <v>9</v>
      </c>
      <c r="B21" s="47"/>
      <c r="C21" s="64"/>
    </row>
  </sheetData>
  <phoneticPr fontId="2" type="noConversion"/>
  <pageMargins left="0.78740157480314965" right="0.78740157480314965" top="0.98425196850393704" bottom="0.98425196850393704" header="0.51181102362204722" footer="0.51181102362204722"/>
  <pageSetup paperSize="9" orientation="portrait" r:id="rId1"/>
  <headerFooter alignWithMargins="0">
    <oddFooter>&amp;L© Dipl. Ing. Günther Grund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topLeftCell="B1" workbookViewId="0">
      <selection activeCell="B1" sqref="B1"/>
    </sheetView>
  </sheetViews>
  <sheetFormatPr baseColWidth="10" defaultRowHeight="18" x14ac:dyDescent="0.25"/>
  <cols>
    <col min="1" max="1" width="15" hidden="1" customWidth="1"/>
  </cols>
  <sheetData>
    <row r="1" spans="1:3" x14ac:dyDescent="0.25">
      <c r="B1" s="14" t="s">
        <v>62</v>
      </c>
    </row>
    <row r="3" spans="1:3" x14ac:dyDescent="0.25">
      <c r="A3" s="55">
        <v>51</v>
      </c>
      <c r="B3" s="55">
        <v>46</v>
      </c>
      <c r="C3" s="55">
        <v>47</v>
      </c>
    </row>
    <row r="4" spans="1:3" x14ac:dyDescent="0.25">
      <c r="A4" s="55">
        <v>38</v>
      </c>
      <c r="B4" s="55">
        <v>39</v>
      </c>
      <c r="C4" s="55">
        <v>53</v>
      </c>
    </row>
    <row r="5" spans="1:3" x14ac:dyDescent="0.25">
      <c r="A5" s="55">
        <v>30</v>
      </c>
      <c r="B5" s="55">
        <v>52</v>
      </c>
      <c r="C5" s="55">
        <v>54</v>
      </c>
    </row>
    <row r="6" spans="1:3" x14ac:dyDescent="0.25">
      <c r="A6" s="55">
        <v>51</v>
      </c>
      <c r="B6" s="55">
        <v>31</v>
      </c>
      <c r="C6" s="55">
        <v>42</v>
      </c>
    </row>
    <row r="7" spans="1:3" x14ac:dyDescent="0.25">
      <c r="A7" s="55">
        <v>55</v>
      </c>
      <c r="B7" s="55">
        <v>53</v>
      </c>
      <c r="C7" s="55">
        <v>41</v>
      </c>
    </row>
    <row r="8" spans="1:3" x14ac:dyDescent="0.25">
      <c r="A8" s="55">
        <v>33</v>
      </c>
      <c r="B8" s="55">
        <v>56</v>
      </c>
      <c r="C8" s="55">
        <v>31</v>
      </c>
    </row>
    <row r="9" spans="1:3" x14ac:dyDescent="0.25">
      <c r="A9" s="55">
        <v>58</v>
      </c>
      <c r="B9" s="55">
        <v>40</v>
      </c>
      <c r="C9" s="55">
        <v>45</v>
      </c>
    </row>
    <row r="12" spans="1:3" x14ac:dyDescent="0.25">
      <c r="A12" t="s">
        <v>63</v>
      </c>
      <c r="B12" s="22"/>
    </row>
    <row r="13" spans="1:3" x14ac:dyDescent="0.25">
      <c r="A13" t="s">
        <v>64</v>
      </c>
      <c r="B13" s="22"/>
    </row>
    <row r="14" spans="1:3" x14ac:dyDescent="0.25">
      <c r="A14" t="s">
        <v>65</v>
      </c>
      <c r="B14" s="22"/>
    </row>
    <row r="15" spans="1:3" x14ac:dyDescent="0.25">
      <c r="A15" t="s">
        <v>66</v>
      </c>
      <c r="B15" s="22"/>
    </row>
    <row r="19" spans="2:3" x14ac:dyDescent="0.25">
      <c r="B19" t="s">
        <v>67</v>
      </c>
      <c r="C19" t="s">
        <v>68</v>
      </c>
    </row>
    <row r="20" spans="2:3" x14ac:dyDescent="0.25">
      <c r="B20">
        <v>36</v>
      </c>
      <c r="C20" s="56"/>
    </row>
    <row r="21" spans="2:3" x14ac:dyDescent="0.25">
      <c r="B21">
        <v>-15</v>
      </c>
      <c r="C21" s="56"/>
    </row>
    <row r="22" spans="2:3" x14ac:dyDescent="0.25">
      <c r="B22">
        <v>-2</v>
      </c>
      <c r="C22" s="56"/>
    </row>
    <row r="23" spans="2:3" x14ac:dyDescent="0.25">
      <c r="B23">
        <v>23</v>
      </c>
      <c r="C23" s="56"/>
    </row>
    <row r="24" spans="2:3" x14ac:dyDescent="0.25">
      <c r="B24">
        <v>10</v>
      </c>
      <c r="C24" s="56"/>
    </row>
    <row r="25" spans="2:3" x14ac:dyDescent="0.25">
      <c r="B25">
        <v>-9</v>
      </c>
      <c r="C25" s="56"/>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C66"/>
  <sheetViews>
    <sheetView workbookViewId="0"/>
  </sheetViews>
  <sheetFormatPr baseColWidth="10" defaultRowHeight="18" x14ac:dyDescent="0.25"/>
  <cols>
    <col min="1" max="1" width="13.453125" bestFit="1" customWidth="1"/>
  </cols>
  <sheetData>
    <row r="6" spans="1:2" ht="18.75" thickBot="1" x14ac:dyDescent="0.3">
      <c r="A6" s="27" t="s">
        <v>70</v>
      </c>
      <c r="B6" s="27" t="s">
        <v>71</v>
      </c>
    </row>
    <row r="7" spans="1:2" x14ac:dyDescent="0.25">
      <c r="A7" t="s">
        <v>72</v>
      </c>
      <c r="B7" s="41">
        <v>1236</v>
      </c>
    </row>
    <row r="8" spans="1:2" x14ac:dyDescent="0.25">
      <c r="A8" t="s">
        <v>73</v>
      </c>
      <c r="B8" s="41">
        <v>6543</v>
      </c>
    </row>
    <row r="9" spans="1:2" x14ac:dyDescent="0.25">
      <c r="A9" t="s">
        <v>74</v>
      </c>
      <c r="B9" s="41">
        <v>1245</v>
      </c>
    </row>
    <row r="10" spans="1:2" ht="18.75" thickBot="1" x14ac:dyDescent="0.3">
      <c r="A10" s="27" t="s">
        <v>75</v>
      </c>
      <c r="B10" s="50">
        <v>7654</v>
      </c>
    </row>
    <row r="11" spans="1:2" x14ac:dyDescent="0.25">
      <c r="A11" t="s">
        <v>43</v>
      </c>
      <c r="B11" s="41">
        <f>SUM(B7:B10)</f>
        <v>16678</v>
      </c>
    </row>
    <row r="18" spans="1:3" ht="18.75" thickBot="1" x14ac:dyDescent="0.3">
      <c r="A18" s="27" t="s">
        <v>76</v>
      </c>
      <c r="B18" s="27" t="s">
        <v>83</v>
      </c>
      <c r="C18" s="27" t="s">
        <v>82</v>
      </c>
    </row>
    <row r="19" spans="1:3" x14ac:dyDescent="0.25">
      <c r="A19" s="58" t="s">
        <v>77</v>
      </c>
      <c r="B19">
        <v>1767112</v>
      </c>
      <c r="C19">
        <v>1053504</v>
      </c>
    </row>
    <row r="20" spans="1:3" x14ac:dyDescent="0.25">
      <c r="A20" s="58" t="s">
        <v>78</v>
      </c>
      <c r="B20">
        <v>1592458</v>
      </c>
      <c r="C20">
        <v>1468700</v>
      </c>
    </row>
    <row r="21" spans="1:3" x14ac:dyDescent="0.25">
      <c r="A21" s="58" t="s">
        <v>79</v>
      </c>
      <c r="B21">
        <v>1298165</v>
      </c>
      <c r="C21">
        <v>1622697</v>
      </c>
    </row>
    <row r="22" spans="1:3" x14ac:dyDescent="0.25">
      <c r="A22" s="58" t="s">
        <v>80</v>
      </c>
      <c r="B22">
        <v>1647821</v>
      </c>
      <c r="C22">
        <v>1263793</v>
      </c>
    </row>
    <row r="23" spans="1:3" x14ac:dyDescent="0.25">
      <c r="A23" s="58" t="s">
        <v>81</v>
      </c>
      <c r="B23">
        <v>1279342</v>
      </c>
      <c r="C23">
        <v>1829802</v>
      </c>
    </row>
    <row r="34" spans="1:2" ht="18.75" thickBot="1" x14ac:dyDescent="0.3">
      <c r="A34" s="59" t="s">
        <v>39</v>
      </c>
      <c r="B34" s="59" t="s">
        <v>92</v>
      </c>
    </row>
    <row r="35" spans="1:2" x14ac:dyDescent="0.25">
      <c r="A35" s="16">
        <v>41785</v>
      </c>
      <c r="B35" s="21">
        <v>41.3</v>
      </c>
    </row>
    <row r="36" spans="1:2" x14ac:dyDescent="0.25">
      <c r="A36" s="16">
        <v>41791</v>
      </c>
      <c r="B36" s="21">
        <v>41.43</v>
      </c>
    </row>
    <row r="37" spans="1:2" x14ac:dyDescent="0.25">
      <c r="A37" s="16">
        <v>41799</v>
      </c>
      <c r="B37" s="21">
        <v>41.75</v>
      </c>
    </row>
    <row r="38" spans="1:2" x14ac:dyDescent="0.25">
      <c r="A38" s="16">
        <v>41810</v>
      </c>
      <c r="B38" s="21">
        <v>43.73</v>
      </c>
    </row>
    <row r="39" spans="1:2" x14ac:dyDescent="0.25">
      <c r="A39" s="16">
        <v>41814</v>
      </c>
      <c r="B39" s="21">
        <v>43.5</v>
      </c>
    </row>
    <row r="40" spans="1:2" x14ac:dyDescent="0.25">
      <c r="A40" s="16">
        <v>41821</v>
      </c>
      <c r="B40" s="21">
        <v>42.43</v>
      </c>
    </row>
    <row r="41" spans="1:2" x14ac:dyDescent="0.25">
      <c r="A41" s="16">
        <v>41825</v>
      </c>
      <c r="B41" s="21">
        <v>42.2</v>
      </c>
    </row>
    <row r="42" spans="1:2" x14ac:dyDescent="0.25">
      <c r="A42" s="16">
        <v>41834</v>
      </c>
      <c r="B42" s="21">
        <v>42.2</v>
      </c>
    </row>
    <row r="43" spans="1:2" x14ac:dyDescent="0.25">
      <c r="A43" s="16">
        <v>41842</v>
      </c>
      <c r="B43" s="21">
        <v>41.06</v>
      </c>
    </row>
    <row r="44" spans="1:2" x14ac:dyDescent="0.25">
      <c r="A44" s="16">
        <v>41854</v>
      </c>
      <c r="B44" s="21">
        <v>42.5</v>
      </c>
    </row>
    <row r="45" spans="1:2" x14ac:dyDescent="0.25">
      <c r="A45" s="16">
        <v>41860</v>
      </c>
      <c r="B45" s="21">
        <v>41</v>
      </c>
    </row>
    <row r="46" spans="1:2" x14ac:dyDescent="0.25">
      <c r="A46" s="16">
        <v>41862</v>
      </c>
      <c r="B46" s="21">
        <v>40.28</v>
      </c>
    </row>
    <row r="47" spans="1:2" x14ac:dyDescent="0.25">
      <c r="A47" s="16">
        <v>41867</v>
      </c>
      <c r="B47" s="21">
        <v>40.450000000000003</v>
      </c>
    </row>
    <row r="48" spans="1:2" x14ac:dyDescent="0.25">
      <c r="A48" s="16">
        <v>41873</v>
      </c>
      <c r="B48" s="21">
        <v>41.64</v>
      </c>
    </row>
    <row r="49" spans="1:2" x14ac:dyDescent="0.25">
      <c r="A49" s="16">
        <v>41875</v>
      </c>
      <c r="B49" s="21">
        <v>41.64</v>
      </c>
    </row>
    <row r="50" spans="1:2" x14ac:dyDescent="0.25">
      <c r="A50" s="16">
        <v>41883</v>
      </c>
      <c r="B50" s="21">
        <v>42.6</v>
      </c>
    </row>
    <row r="51" spans="1:2" x14ac:dyDescent="0.25">
      <c r="A51" s="16">
        <v>41888</v>
      </c>
      <c r="B51" s="21">
        <v>42.65</v>
      </c>
    </row>
    <row r="52" spans="1:2" x14ac:dyDescent="0.25">
      <c r="A52" s="16">
        <v>41895</v>
      </c>
      <c r="B52" s="21">
        <v>41.55</v>
      </c>
    </row>
    <row r="53" spans="1:2" x14ac:dyDescent="0.25">
      <c r="A53" s="16">
        <v>41901</v>
      </c>
      <c r="B53" s="21">
        <v>42.7</v>
      </c>
    </row>
    <row r="54" spans="1:2" x14ac:dyDescent="0.25">
      <c r="A54" s="16">
        <v>41905</v>
      </c>
      <c r="B54" s="21">
        <v>42</v>
      </c>
    </row>
    <row r="55" spans="1:2" x14ac:dyDescent="0.25">
      <c r="A55" s="16">
        <v>41909</v>
      </c>
      <c r="B55" s="21">
        <v>40.6</v>
      </c>
    </row>
    <row r="56" spans="1:2" x14ac:dyDescent="0.25">
      <c r="A56" s="16">
        <v>41917</v>
      </c>
      <c r="B56" s="21">
        <v>42.66</v>
      </c>
    </row>
    <row r="57" spans="1:2" x14ac:dyDescent="0.25">
      <c r="A57" s="16">
        <v>41929</v>
      </c>
      <c r="B57" s="21">
        <v>42.57</v>
      </c>
    </row>
    <row r="58" spans="1:2" x14ac:dyDescent="0.25">
      <c r="A58" s="16">
        <v>41938</v>
      </c>
      <c r="B58" s="21">
        <v>43.8</v>
      </c>
    </row>
    <row r="59" spans="1:2" x14ac:dyDescent="0.25">
      <c r="A59" s="16">
        <v>41945</v>
      </c>
      <c r="B59" s="21">
        <v>42.46</v>
      </c>
    </row>
    <row r="60" spans="1:2" x14ac:dyDescent="0.25">
      <c r="A60" s="16">
        <v>41946</v>
      </c>
      <c r="B60" s="21">
        <v>42.46</v>
      </c>
    </row>
    <row r="61" spans="1:2" x14ac:dyDescent="0.25">
      <c r="A61" s="16">
        <v>41951</v>
      </c>
      <c r="B61" s="21">
        <v>42.72</v>
      </c>
    </row>
    <row r="62" spans="1:2" x14ac:dyDescent="0.25">
      <c r="A62" s="16">
        <v>41952</v>
      </c>
      <c r="B62" s="21">
        <v>42.86</v>
      </c>
    </row>
    <row r="63" spans="1:2" x14ac:dyDescent="0.25">
      <c r="A63" s="16">
        <v>41958</v>
      </c>
      <c r="B63" s="21">
        <v>42.66</v>
      </c>
    </row>
    <row r="64" spans="1:2" x14ac:dyDescent="0.25">
      <c r="A64" s="16">
        <v>41960</v>
      </c>
      <c r="B64" s="21">
        <v>43</v>
      </c>
    </row>
    <row r="65" spans="1:2" x14ac:dyDescent="0.25">
      <c r="A65" s="16">
        <v>41972</v>
      </c>
      <c r="B65" s="21">
        <v>43.32</v>
      </c>
    </row>
    <row r="66" spans="1:2" ht="18.75" thickBot="1" x14ac:dyDescent="0.3">
      <c r="A66" s="60">
        <v>41978</v>
      </c>
      <c r="B66" s="57">
        <v>42.35</v>
      </c>
    </row>
  </sheetData>
  <phoneticPr fontId="2" type="noConversion"/>
  <hyperlinks>
    <hyperlink ref="A19" r:id="rId1"/>
    <hyperlink ref="A20" r:id="rId2"/>
    <hyperlink ref="A21" r:id="rId3"/>
    <hyperlink ref="A22" r:id="rId4"/>
    <hyperlink ref="A23" r:id="rId5"/>
  </hyperlinks>
  <printOptions horizontalCentered="1" verticalCentered="1"/>
  <pageMargins left="0.78740157480314965" right="0.78740157480314965" top="0.98425196850393704" bottom="0.98425196850393704" header="0.51181102362204722" footer="0.51181102362204722"/>
  <pageSetup paperSize="9" scale="60" orientation="portrait" r:id="rId6"/>
  <headerFooter alignWithMargins="0">
    <oddFooter>&amp;L© Dipl. Ing. Günther Grund</oddFooter>
  </headerFooter>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3"/>
  <sheetViews>
    <sheetView workbookViewId="0"/>
  </sheetViews>
  <sheetFormatPr baseColWidth="10" defaultRowHeight="18" x14ac:dyDescent="0.25"/>
  <sheetData>
    <row r="1" spans="1:3" ht="18.75" thickBot="1" x14ac:dyDescent="0.3">
      <c r="A1" s="61" t="s">
        <v>39</v>
      </c>
      <c r="B1" s="61" t="s">
        <v>84</v>
      </c>
      <c r="C1" s="61" t="s">
        <v>85</v>
      </c>
    </row>
    <row r="2" spans="1:3" x14ac:dyDescent="0.25">
      <c r="A2" s="16">
        <v>41830</v>
      </c>
      <c r="B2" t="s">
        <v>91</v>
      </c>
      <c r="C2" s="41">
        <v>7966</v>
      </c>
    </row>
    <row r="3" spans="1:3" x14ac:dyDescent="0.25">
      <c r="A3" s="16">
        <v>41831</v>
      </c>
      <c r="B3" t="s">
        <v>88</v>
      </c>
      <c r="C3" s="41">
        <v>6492</v>
      </c>
    </row>
    <row r="4" spans="1:3" x14ac:dyDescent="0.25">
      <c r="A4" s="16">
        <v>41832</v>
      </c>
      <c r="B4" t="s">
        <v>88</v>
      </c>
      <c r="C4" s="41">
        <v>6966</v>
      </c>
    </row>
    <row r="5" spans="1:3" x14ac:dyDescent="0.25">
      <c r="A5" s="16">
        <v>41833</v>
      </c>
      <c r="B5" t="s">
        <v>91</v>
      </c>
      <c r="C5" s="41">
        <v>9600</v>
      </c>
    </row>
    <row r="6" spans="1:3" x14ac:dyDescent="0.25">
      <c r="A6" s="16">
        <v>41834</v>
      </c>
      <c r="B6" t="s">
        <v>86</v>
      </c>
      <c r="C6" s="41">
        <v>3305</v>
      </c>
    </row>
    <row r="7" spans="1:3" x14ac:dyDescent="0.25">
      <c r="A7" s="16">
        <v>41835</v>
      </c>
      <c r="B7" t="s">
        <v>88</v>
      </c>
      <c r="C7" s="41">
        <v>4794</v>
      </c>
    </row>
    <row r="8" spans="1:3" x14ac:dyDescent="0.25">
      <c r="A8" s="16">
        <v>41836</v>
      </c>
      <c r="B8" t="s">
        <v>88</v>
      </c>
      <c r="C8" s="41">
        <v>4006</v>
      </c>
    </row>
    <row r="9" spans="1:3" x14ac:dyDescent="0.25">
      <c r="A9" s="16">
        <v>41837</v>
      </c>
      <c r="B9" t="s">
        <v>86</v>
      </c>
      <c r="C9" s="41">
        <v>6711</v>
      </c>
    </row>
    <row r="10" spans="1:3" x14ac:dyDescent="0.25">
      <c r="A10" s="16">
        <v>41838</v>
      </c>
      <c r="B10" t="s">
        <v>87</v>
      </c>
      <c r="C10" s="41">
        <v>1765</v>
      </c>
    </row>
    <row r="11" spans="1:3" x14ac:dyDescent="0.25">
      <c r="A11" s="16">
        <v>41839</v>
      </c>
      <c r="B11" t="s">
        <v>90</v>
      </c>
      <c r="C11" s="41">
        <v>4101</v>
      </c>
    </row>
    <row r="12" spans="1:3" x14ac:dyDescent="0.25">
      <c r="A12" s="16">
        <v>41840</v>
      </c>
      <c r="B12" t="s">
        <v>88</v>
      </c>
      <c r="C12" s="41">
        <v>5254</v>
      </c>
    </row>
    <row r="13" spans="1:3" x14ac:dyDescent="0.25">
      <c r="A13" s="16">
        <v>41841</v>
      </c>
      <c r="B13" t="s">
        <v>88</v>
      </c>
      <c r="C13" s="41">
        <v>7855</v>
      </c>
    </row>
    <row r="14" spans="1:3" x14ac:dyDescent="0.25">
      <c r="A14" s="16">
        <v>41842</v>
      </c>
      <c r="B14" t="s">
        <v>86</v>
      </c>
      <c r="C14" s="41">
        <v>5232</v>
      </c>
    </row>
    <row r="15" spans="1:3" x14ac:dyDescent="0.25">
      <c r="A15" s="16">
        <v>41843</v>
      </c>
      <c r="B15" t="s">
        <v>88</v>
      </c>
      <c r="C15" s="41">
        <v>4146</v>
      </c>
    </row>
    <row r="16" spans="1:3" x14ac:dyDescent="0.25">
      <c r="A16" s="16">
        <v>41844</v>
      </c>
      <c r="B16" t="s">
        <v>90</v>
      </c>
      <c r="C16" s="41">
        <v>4927</v>
      </c>
    </row>
    <row r="17" spans="1:3" x14ac:dyDescent="0.25">
      <c r="A17" s="16">
        <v>41845</v>
      </c>
      <c r="B17" t="s">
        <v>90</v>
      </c>
      <c r="C17" s="41">
        <v>2232</v>
      </c>
    </row>
    <row r="18" spans="1:3" x14ac:dyDescent="0.25">
      <c r="A18" s="16">
        <v>41846</v>
      </c>
      <c r="B18" t="s">
        <v>91</v>
      </c>
      <c r="C18" s="41">
        <v>5982</v>
      </c>
    </row>
    <row r="19" spans="1:3" x14ac:dyDescent="0.25">
      <c r="A19" s="16">
        <v>41847</v>
      </c>
      <c r="B19" t="s">
        <v>87</v>
      </c>
      <c r="C19" s="41">
        <v>4743</v>
      </c>
    </row>
    <row r="20" spans="1:3" x14ac:dyDescent="0.25">
      <c r="A20" s="16">
        <v>41848</v>
      </c>
      <c r="B20" t="s">
        <v>86</v>
      </c>
      <c r="C20" s="41">
        <v>6572</v>
      </c>
    </row>
    <row r="21" spans="1:3" x14ac:dyDescent="0.25">
      <c r="A21" s="16">
        <v>41849</v>
      </c>
      <c r="B21" t="s">
        <v>87</v>
      </c>
      <c r="C21" s="41">
        <v>8544</v>
      </c>
    </row>
    <row r="22" spans="1:3" x14ac:dyDescent="0.25">
      <c r="A22" s="16">
        <v>41850</v>
      </c>
      <c r="B22" t="s">
        <v>87</v>
      </c>
      <c r="C22" s="41">
        <v>3599</v>
      </c>
    </row>
    <row r="23" spans="1:3" x14ac:dyDescent="0.25">
      <c r="A23" s="16">
        <v>41851</v>
      </c>
      <c r="B23" t="s">
        <v>87</v>
      </c>
      <c r="C23" s="41">
        <v>2948</v>
      </c>
    </row>
    <row r="24" spans="1:3" x14ac:dyDescent="0.25">
      <c r="A24" s="16">
        <v>41852</v>
      </c>
      <c r="B24" t="s">
        <v>91</v>
      </c>
      <c r="C24" s="41">
        <v>2855</v>
      </c>
    </row>
    <row r="25" spans="1:3" x14ac:dyDescent="0.25">
      <c r="A25" s="16">
        <v>41853</v>
      </c>
      <c r="B25" t="s">
        <v>88</v>
      </c>
      <c r="C25" s="41">
        <v>1490</v>
      </c>
    </row>
    <row r="26" spans="1:3" x14ac:dyDescent="0.25">
      <c r="A26" s="16">
        <v>41854</v>
      </c>
      <c r="B26" t="s">
        <v>87</v>
      </c>
      <c r="C26" s="41">
        <v>5126</v>
      </c>
    </row>
    <row r="27" spans="1:3" x14ac:dyDescent="0.25">
      <c r="A27" s="16">
        <v>41855</v>
      </c>
      <c r="B27" t="s">
        <v>86</v>
      </c>
      <c r="C27" s="41">
        <v>2189</v>
      </c>
    </row>
    <row r="28" spans="1:3" x14ac:dyDescent="0.25">
      <c r="A28" s="16">
        <v>41856</v>
      </c>
      <c r="B28" t="s">
        <v>90</v>
      </c>
      <c r="C28" s="41">
        <v>5650</v>
      </c>
    </row>
    <row r="29" spans="1:3" x14ac:dyDescent="0.25">
      <c r="A29" s="16">
        <v>41857</v>
      </c>
      <c r="B29" t="s">
        <v>90</v>
      </c>
      <c r="C29" s="41">
        <v>3532</v>
      </c>
    </row>
    <row r="30" spans="1:3" x14ac:dyDescent="0.25">
      <c r="A30" s="16">
        <v>41858</v>
      </c>
      <c r="B30" t="s">
        <v>88</v>
      </c>
      <c r="C30" s="41">
        <v>8442</v>
      </c>
    </row>
    <row r="31" spans="1:3" x14ac:dyDescent="0.25">
      <c r="A31" s="16">
        <v>41859</v>
      </c>
      <c r="B31" t="s">
        <v>89</v>
      </c>
      <c r="C31" s="41">
        <v>4629</v>
      </c>
    </row>
    <row r="32" spans="1:3" x14ac:dyDescent="0.25">
      <c r="A32" s="16">
        <v>41860</v>
      </c>
      <c r="B32" t="s">
        <v>89</v>
      </c>
      <c r="C32" s="41">
        <v>1876</v>
      </c>
    </row>
    <row r="33" spans="1:3" x14ac:dyDescent="0.25">
      <c r="A33" s="16">
        <v>41861</v>
      </c>
      <c r="B33" t="s">
        <v>88</v>
      </c>
      <c r="C33" s="41">
        <v>6604</v>
      </c>
    </row>
    <row r="34" spans="1:3" x14ac:dyDescent="0.25">
      <c r="A34" s="16">
        <v>41862</v>
      </c>
      <c r="B34" t="s">
        <v>87</v>
      </c>
      <c r="C34" s="41">
        <v>7210</v>
      </c>
    </row>
    <row r="35" spans="1:3" x14ac:dyDescent="0.25">
      <c r="A35" s="16">
        <v>41863</v>
      </c>
      <c r="B35" t="s">
        <v>88</v>
      </c>
      <c r="C35" s="41">
        <v>5932</v>
      </c>
    </row>
    <row r="36" spans="1:3" x14ac:dyDescent="0.25">
      <c r="A36" s="16">
        <v>41864</v>
      </c>
      <c r="B36" t="s">
        <v>86</v>
      </c>
      <c r="C36" s="41">
        <v>7543</v>
      </c>
    </row>
    <row r="37" spans="1:3" x14ac:dyDescent="0.25">
      <c r="A37" s="16">
        <v>41865</v>
      </c>
      <c r="B37" t="s">
        <v>86</v>
      </c>
      <c r="C37" s="41">
        <v>1599</v>
      </c>
    </row>
    <row r="38" spans="1:3" x14ac:dyDescent="0.25">
      <c r="A38" s="16">
        <v>41866</v>
      </c>
      <c r="B38" t="s">
        <v>88</v>
      </c>
      <c r="C38" s="41">
        <v>7789</v>
      </c>
    </row>
    <row r="39" spans="1:3" x14ac:dyDescent="0.25">
      <c r="A39" s="16">
        <v>41867</v>
      </c>
      <c r="B39" t="s">
        <v>86</v>
      </c>
      <c r="C39" s="41">
        <v>1991</v>
      </c>
    </row>
    <row r="40" spans="1:3" x14ac:dyDescent="0.25">
      <c r="A40" s="16">
        <v>41868</v>
      </c>
      <c r="B40" t="s">
        <v>89</v>
      </c>
      <c r="C40" s="41">
        <v>9216</v>
      </c>
    </row>
    <row r="41" spans="1:3" x14ac:dyDescent="0.25">
      <c r="A41" s="16">
        <v>41869</v>
      </c>
      <c r="B41" t="s">
        <v>91</v>
      </c>
      <c r="C41" s="41">
        <v>680</v>
      </c>
    </row>
    <row r="42" spans="1:3" x14ac:dyDescent="0.25">
      <c r="A42" s="16">
        <v>41870</v>
      </c>
      <c r="B42" t="s">
        <v>86</v>
      </c>
      <c r="C42" s="41">
        <v>639</v>
      </c>
    </row>
    <row r="43" spans="1:3" x14ac:dyDescent="0.25">
      <c r="A43" s="16">
        <v>41871</v>
      </c>
      <c r="B43" t="s">
        <v>88</v>
      </c>
      <c r="C43" s="41">
        <v>7649</v>
      </c>
    </row>
    <row r="44" spans="1:3" x14ac:dyDescent="0.25">
      <c r="A44" s="16">
        <v>41872</v>
      </c>
      <c r="B44" t="s">
        <v>87</v>
      </c>
      <c r="C44" s="41">
        <v>3686</v>
      </c>
    </row>
    <row r="45" spans="1:3" x14ac:dyDescent="0.25">
      <c r="A45" s="16">
        <v>41873</v>
      </c>
      <c r="B45" t="s">
        <v>87</v>
      </c>
      <c r="C45" s="41">
        <v>4491</v>
      </c>
    </row>
    <row r="46" spans="1:3" x14ac:dyDescent="0.25">
      <c r="A46" s="16">
        <v>41874</v>
      </c>
      <c r="B46" t="s">
        <v>91</v>
      </c>
      <c r="C46" s="41">
        <v>1195</v>
      </c>
    </row>
    <row r="47" spans="1:3" x14ac:dyDescent="0.25">
      <c r="A47" s="16">
        <v>41875</v>
      </c>
      <c r="B47" t="s">
        <v>88</v>
      </c>
      <c r="C47" s="41">
        <v>1156</v>
      </c>
    </row>
    <row r="48" spans="1:3" x14ac:dyDescent="0.25">
      <c r="A48" s="16">
        <v>41876</v>
      </c>
      <c r="B48" t="s">
        <v>88</v>
      </c>
      <c r="C48" s="41">
        <v>1714</v>
      </c>
    </row>
    <row r="49" spans="1:3" x14ac:dyDescent="0.25">
      <c r="A49" s="16">
        <v>41877</v>
      </c>
      <c r="B49" t="s">
        <v>89</v>
      </c>
      <c r="C49" s="41">
        <v>511</v>
      </c>
    </row>
    <row r="50" spans="1:3" x14ac:dyDescent="0.25">
      <c r="A50" s="16">
        <v>41878</v>
      </c>
      <c r="B50" t="s">
        <v>90</v>
      </c>
      <c r="C50" s="41">
        <v>6898</v>
      </c>
    </row>
    <row r="51" spans="1:3" x14ac:dyDescent="0.25">
      <c r="A51" s="16">
        <v>41879</v>
      </c>
      <c r="B51" t="s">
        <v>87</v>
      </c>
      <c r="C51" s="41">
        <v>5156</v>
      </c>
    </row>
    <row r="52" spans="1:3" x14ac:dyDescent="0.25">
      <c r="A52" s="16">
        <v>41880</v>
      </c>
      <c r="B52" t="s">
        <v>88</v>
      </c>
      <c r="C52" s="41">
        <v>5425</v>
      </c>
    </row>
    <row r="53" spans="1:3" x14ac:dyDescent="0.25">
      <c r="A53" s="16">
        <v>41881</v>
      </c>
      <c r="B53" t="s">
        <v>91</v>
      </c>
      <c r="C53" s="41">
        <v>2126</v>
      </c>
    </row>
    <row r="54" spans="1:3" x14ac:dyDescent="0.25">
      <c r="A54" s="16">
        <v>41882</v>
      </c>
      <c r="B54" t="s">
        <v>91</v>
      </c>
      <c r="C54" s="41">
        <v>4533</v>
      </c>
    </row>
    <row r="55" spans="1:3" x14ac:dyDescent="0.25">
      <c r="A55" s="16">
        <v>41883</v>
      </c>
      <c r="B55" t="s">
        <v>86</v>
      </c>
      <c r="C55" s="41">
        <v>7200</v>
      </c>
    </row>
    <row r="56" spans="1:3" x14ac:dyDescent="0.25">
      <c r="A56" s="16">
        <v>41884</v>
      </c>
      <c r="B56" t="s">
        <v>87</v>
      </c>
      <c r="C56" s="41">
        <v>7257</v>
      </c>
    </row>
    <row r="57" spans="1:3" x14ac:dyDescent="0.25">
      <c r="A57" s="16">
        <v>41885</v>
      </c>
      <c r="B57" t="s">
        <v>91</v>
      </c>
      <c r="C57" s="41">
        <v>3872</v>
      </c>
    </row>
    <row r="58" spans="1:3" x14ac:dyDescent="0.25">
      <c r="A58" s="16">
        <v>41886</v>
      </c>
      <c r="B58" t="s">
        <v>89</v>
      </c>
      <c r="C58" s="41">
        <v>8702</v>
      </c>
    </row>
    <row r="59" spans="1:3" x14ac:dyDescent="0.25">
      <c r="A59" s="16">
        <v>41887</v>
      </c>
      <c r="B59" t="s">
        <v>88</v>
      </c>
      <c r="C59" s="41">
        <v>7197</v>
      </c>
    </row>
    <row r="60" spans="1:3" x14ac:dyDescent="0.25">
      <c r="A60" s="16">
        <v>41888</v>
      </c>
      <c r="B60" t="s">
        <v>89</v>
      </c>
      <c r="C60" s="41">
        <v>898</v>
      </c>
    </row>
    <row r="61" spans="1:3" x14ac:dyDescent="0.25">
      <c r="A61" s="16">
        <v>41889</v>
      </c>
      <c r="B61" t="s">
        <v>87</v>
      </c>
      <c r="C61" s="41">
        <v>6129</v>
      </c>
    </row>
    <row r="62" spans="1:3" x14ac:dyDescent="0.25">
      <c r="A62" s="16">
        <v>41890</v>
      </c>
      <c r="B62" t="s">
        <v>89</v>
      </c>
      <c r="C62" s="41">
        <v>6881</v>
      </c>
    </row>
    <row r="63" spans="1:3" x14ac:dyDescent="0.25">
      <c r="A63" s="16">
        <v>41891</v>
      </c>
      <c r="B63" t="s">
        <v>87</v>
      </c>
      <c r="C63" s="41">
        <v>200</v>
      </c>
    </row>
    <row r="64" spans="1:3" x14ac:dyDescent="0.25">
      <c r="A64" s="16">
        <v>41892</v>
      </c>
      <c r="B64" t="s">
        <v>87</v>
      </c>
      <c r="C64" s="41">
        <v>4180</v>
      </c>
    </row>
    <row r="65" spans="1:3" x14ac:dyDescent="0.25">
      <c r="A65" s="16">
        <v>41893</v>
      </c>
      <c r="B65" t="s">
        <v>86</v>
      </c>
      <c r="C65" s="41">
        <v>3901</v>
      </c>
    </row>
    <row r="66" spans="1:3" x14ac:dyDescent="0.25">
      <c r="A66" s="16">
        <v>41894</v>
      </c>
      <c r="B66" t="s">
        <v>86</v>
      </c>
      <c r="C66" s="41">
        <v>2687</v>
      </c>
    </row>
    <row r="67" spans="1:3" x14ac:dyDescent="0.25">
      <c r="A67" s="16">
        <v>41895</v>
      </c>
      <c r="B67" t="s">
        <v>86</v>
      </c>
      <c r="C67" s="41">
        <v>9490</v>
      </c>
    </row>
    <row r="68" spans="1:3" x14ac:dyDescent="0.25">
      <c r="A68" s="16">
        <v>41896</v>
      </c>
      <c r="B68" t="s">
        <v>91</v>
      </c>
      <c r="C68" s="41">
        <v>7739</v>
      </c>
    </row>
    <row r="69" spans="1:3" x14ac:dyDescent="0.25">
      <c r="A69" s="16">
        <v>41897</v>
      </c>
      <c r="B69" t="s">
        <v>86</v>
      </c>
      <c r="C69" s="41">
        <v>6719</v>
      </c>
    </row>
    <row r="70" spans="1:3" x14ac:dyDescent="0.25">
      <c r="A70" s="16">
        <v>41898</v>
      </c>
      <c r="B70" t="s">
        <v>87</v>
      </c>
      <c r="C70" s="41">
        <v>4051</v>
      </c>
    </row>
    <row r="71" spans="1:3" x14ac:dyDescent="0.25">
      <c r="A71" s="16">
        <v>41899</v>
      </c>
      <c r="B71" t="s">
        <v>87</v>
      </c>
      <c r="C71" s="41">
        <v>7087</v>
      </c>
    </row>
    <row r="72" spans="1:3" x14ac:dyDescent="0.25">
      <c r="A72" s="16">
        <v>41900</v>
      </c>
      <c r="B72" t="s">
        <v>89</v>
      </c>
      <c r="C72" s="41">
        <v>2705</v>
      </c>
    </row>
    <row r="73" spans="1:3" x14ac:dyDescent="0.25">
      <c r="A73" s="16">
        <v>41901</v>
      </c>
      <c r="B73" t="s">
        <v>90</v>
      </c>
      <c r="C73" s="41">
        <v>3466</v>
      </c>
    </row>
    <row r="74" spans="1:3" x14ac:dyDescent="0.25">
      <c r="A74" s="16">
        <v>41902</v>
      </c>
      <c r="B74" t="s">
        <v>89</v>
      </c>
      <c r="C74" s="41">
        <v>4202</v>
      </c>
    </row>
    <row r="75" spans="1:3" x14ac:dyDescent="0.25">
      <c r="A75" s="16">
        <v>41903</v>
      </c>
      <c r="B75" t="s">
        <v>86</v>
      </c>
      <c r="C75" s="41">
        <v>9103</v>
      </c>
    </row>
    <row r="76" spans="1:3" x14ac:dyDescent="0.25">
      <c r="A76" s="16">
        <v>41904</v>
      </c>
      <c r="B76" t="s">
        <v>88</v>
      </c>
      <c r="C76" s="41">
        <v>1214</v>
      </c>
    </row>
    <row r="77" spans="1:3" x14ac:dyDescent="0.25">
      <c r="A77" s="16">
        <v>41905</v>
      </c>
      <c r="B77" t="s">
        <v>87</v>
      </c>
      <c r="C77" s="41">
        <v>6238</v>
      </c>
    </row>
    <row r="78" spans="1:3" x14ac:dyDescent="0.25">
      <c r="A78" s="16">
        <v>41906</v>
      </c>
      <c r="B78" t="s">
        <v>90</v>
      </c>
      <c r="C78" s="41">
        <v>3382</v>
      </c>
    </row>
    <row r="79" spans="1:3" x14ac:dyDescent="0.25">
      <c r="A79" s="16">
        <v>41907</v>
      </c>
      <c r="B79" t="s">
        <v>91</v>
      </c>
      <c r="C79" s="41">
        <v>1050</v>
      </c>
    </row>
    <row r="80" spans="1:3" x14ac:dyDescent="0.25">
      <c r="A80" s="16">
        <v>41908</v>
      </c>
      <c r="B80" t="s">
        <v>88</v>
      </c>
      <c r="C80" s="41">
        <v>1826</v>
      </c>
    </row>
    <row r="81" spans="1:3" x14ac:dyDescent="0.25">
      <c r="A81" s="16">
        <v>41909</v>
      </c>
      <c r="B81" t="s">
        <v>87</v>
      </c>
      <c r="C81" s="41">
        <v>794</v>
      </c>
    </row>
    <row r="82" spans="1:3" x14ac:dyDescent="0.25">
      <c r="A82" s="16">
        <v>41910</v>
      </c>
      <c r="B82" t="s">
        <v>87</v>
      </c>
      <c r="C82" s="41">
        <v>4196</v>
      </c>
    </row>
    <row r="83" spans="1:3" x14ac:dyDescent="0.25">
      <c r="A83" s="16">
        <v>41911</v>
      </c>
      <c r="B83" t="s">
        <v>90</v>
      </c>
      <c r="C83" s="41">
        <v>9240</v>
      </c>
    </row>
  </sheetData>
  <phoneticPr fontId="2" type="noConversion"/>
  <pageMargins left="0.78740157480314965" right="0.78740157480314965" top="0.98425196850393704" bottom="0.98425196850393704" header="0.51181102362204722" footer="0.51181102362204722"/>
  <pageSetup paperSize="9" scale="69" fitToHeight="0" orientation="portrait" r:id="rId1"/>
  <headerFooter alignWithMargins="0">
    <oddFooter>&amp;L© Dipl. Ing. Günther Grund</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Beispiel 1 (Grundlagen)</vt:lpstr>
      <vt:lpstr>Beispiel 2 (Zahlenformate)</vt:lpstr>
      <vt:lpstr>Beispiel 3 (Mappenkonzept)</vt:lpstr>
      <vt:lpstr>Beispiel 4 (Mehrwertsteuer)</vt:lpstr>
      <vt:lpstr>Beispiel 5 (Rechnen mit Zeiten)</vt:lpstr>
      <vt:lpstr>Beispiel 6 (Bezüge &amp; Drucken)</vt:lpstr>
      <vt:lpstr>Beispiel 7 (Funktionen)</vt:lpstr>
      <vt:lpstr>Beispiel 8 (Diagramme)</vt:lpstr>
      <vt:lpstr>Beispiel 9 (Listen)</vt:lpstr>
      <vt:lpstr>Beispiel 1 Lösung</vt:lpstr>
      <vt:lpstr>Beispiel 2 Lösung</vt:lpstr>
      <vt:lpstr>Beispiel 3 Lösung</vt:lpstr>
      <vt:lpstr>Beispiel 4 Lösung</vt:lpstr>
      <vt:lpstr>Beisipel 5 Lösung</vt:lpstr>
      <vt:lpstr>Beispiel 6 Lösung</vt:lpstr>
      <vt:lpstr>Beispiel 7 Lösung</vt:lpstr>
      <vt:lpstr>Beispiel 9 Lösung</vt:lpstr>
      <vt:lpstr>'Beispiel 9 Lösung'!Drucktitel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 Günther Grund</dc:creator>
  <dc:description>Version 1.0 vom 11. Juli 2006</dc:description>
  <cp:lastModifiedBy>DI Günther Grund</cp:lastModifiedBy>
  <cp:lastPrinted>2007-06-27T13:58:24Z</cp:lastPrinted>
  <dcterms:created xsi:type="dcterms:W3CDTF">2006-07-11T09:18:57Z</dcterms:created>
  <dcterms:modified xsi:type="dcterms:W3CDTF">2016-12-16T20:33:25Z</dcterms:modified>
</cp:coreProperties>
</file>