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minare\Unterlagen 16\Excel 2016 GL\Dateien EGL 2016\"/>
    </mc:Choice>
  </mc:AlternateContent>
  <bookViews>
    <workbookView xWindow="480" yWindow="390" windowWidth="18330" windowHeight="10740" tabRatio="771"/>
  </bookViews>
  <sheets>
    <sheet name="Ausgangstabelle" sheetId="6" r:id="rId1"/>
    <sheet name="Statistik nach Teil 1" sheetId="17" r:id="rId2"/>
    <sheet name="Statistik nach Teil 2" sheetId="18" r:id="rId3"/>
    <sheet name="Statistik nach Teil 3" sheetId="19" r:id="rId4"/>
    <sheet name="Statistik nach Teil 4" sheetId="22" r:id="rId5"/>
    <sheet name="Kopie der Ausgangstabelle" sheetId="16" r:id="rId6"/>
    <sheet name="Diagramme" sheetId="26" r:id="rId7"/>
    <sheet name="fertige Diagramme" sheetId="23" r:id="rId8"/>
    <sheet name="fertiges Kreisdiagramm" sheetId="27" r:id="rId9"/>
  </sheets>
  <definedNames>
    <definedName name="_xlchart.0" hidden="1">'fertige Diagramme'!$B$65:$B$74</definedName>
    <definedName name="_xlchart.1" hidden="1">'fertige Diagramme'!$C$65:$C$74</definedName>
  </definedNames>
  <calcPr calcId="162913"/>
</workbook>
</file>

<file path=xl/calcChain.xml><?xml version="1.0" encoding="utf-8"?>
<calcChain xmlns="http://schemas.openxmlformats.org/spreadsheetml/2006/main">
  <c r="G22" i="22" l="1"/>
  <c r="G23" i="22"/>
  <c r="G24" i="22"/>
  <c r="D24" i="22" l="1"/>
  <c r="D23" i="22"/>
  <c r="D22" i="22"/>
  <c r="I8" i="22" l="1"/>
  <c r="I9" i="22"/>
  <c r="I4" i="22"/>
  <c r="G16" i="22"/>
  <c r="H7" i="22"/>
  <c r="I7" i="22" s="1"/>
  <c r="H8" i="22"/>
  <c r="H9" i="22"/>
  <c r="H10" i="22"/>
  <c r="I10" i="22" s="1"/>
  <c r="H11" i="22"/>
  <c r="I11" i="22" s="1"/>
  <c r="H15" i="22"/>
  <c r="I15" i="22" s="1"/>
  <c r="H4" i="22"/>
  <c r="F5" i="22"/>
  <c r="F6" i="22"/>
  <c r="F13" i="22"/>
  <c r="F14" i="22"/>
  <c r="E5" i="22"/>
  <c r="E6" i="22"/>
  <c r="E7" i="22"/>
  <c r="F7" i="22" s="1"/>
  <c r="E8" i="22"/>
  <c r="F8" i="22" s="1"/>
  <c r="J8" i="22" s="1"/>
  <c r="E9" i="22"/>
  <c r="F9" i="22" s="1"/>
  <c r="J9" i="22" s="1"/>
  <c r="E13" i="22"/>
  <c r="E14" i="22"/>
  <c r="E15" i="22"/>
  <c r="F15" i="22" s="1"/>
  <c r="J15" i="22" s="1"/>
  <c r="E4" i="22"/>
  <c r="F4" i="22" s="1"/>
  <c r="D16" i="22"/>
  <c r="F19" i="22"/>
  <c r="H12" i="22" s="1"/>
  <c r="I12" i="22" s="1"/>
  <c r="L15" i="22" l="1"/>
  <c r="M15" i="22" s="1"/>
  <c r="J14" i="22"/>
  <c r="J4" i="22"/>
  <c r="L9" i="22"/>
  <c r="M9" i="22" s="1"/>
  <c r="L8" i="22"/>
  <c r="M8" i="22" s="1"/>
  <c r="J7" i="22"/>
  <c r="E12" i="22"/>
  <c r="F12" i="22" s="1"/>
  <c r="J12" i="22" s="1"/>
  <c r="E16" i="22"/>
  <c r="H14" i="22"/>
  <c r="I14" i="22" s="1"/>
  <c r="H6" i="22"/>
  <c r="I6" i="22" s="1"/>
  <c r="J6" i="22" s="1"/>
  <c r="E11" i="22"/>
  <c r="F11" i="22" s="1"/>
  <c r="J11" i="22" s="1"/>
  <c r="H13" i="22"/>
  <c r="I13" i="22" s="1"/>
  <c r="J13" i="22" s="1"/>
  <c r="H5" i="22"/>
  <c r="I5" i="22" s="1"/>
  <c r="I24" i="22" s="1"/>
  <c r="E22" i="22"/>
  <c r="E24" i="22"/>
  <c r="E10" i="22"/>
  <c r="F10" i="22" s="1"/>
  <c r="J10" i="22" s="1"/>
  <c r="G22" i="19"/>
  <c r="G23" i="19"/>
  <c r="G24" i="19"/>
  <c r="D22" i="19"/>
  <c r="D23" i="19"/>
  <c r="D24" i="19"/>
  <c r="F24" i="22" l="1"/>
  <c r="L13" i="22"/>
  <c r="M13" i="22" s="1"/>
  <c r="L6" i="22"/>
  <c r="M6" i="22" s="1"/>
  <c r="L7" i="22"/>
  <c r="M7" i="22" s="1"/>
  <c r="F23" i="22"/>
  <c r="H24" i="22"/>
  <c r="F22" i="22"/>
  <c r="H23" i="22"/>
  <c r="L11" i="22"/>
  <c r="M11" i="22" s="1"/>
  <c r="H22" i="22"/>
  <c r="L14" i="22"/>
  <c r="M14" i="22" s="1"/>
  <c r="H16" i="22"/>
  <c r="I16" i="22"/>
  <c r="I22" i="22"/>
  <c r="J5" i="22"/>
  <c r="J22" i="22" s="1"/>
  <c r="L12" i="22"/>
  <c r="M12" i="22" s="1"/>
  <c r="L10" i="22"/>
  <c r="M10" i="22" s="1"/>
  <c r="I23" i="22"/>
  <c r="F16" i="22"/>
  <c r="E23" i="22"/>
  <c r="L4" i="22"/>
  <c r="J24" i="22"/>
  <c r="J23" i="22"/>
  <c r="F19" i="19"/>
  <c r="H15" i="19" s="1"/>
  <c r="I15" i="19" s="1"/>
  <c r="G16" i="19"/>
  <c r="D16" i="19"/>
  <c r="J16" i="22" l="1"/>
  <c r="K7" i="22" s="1"/>
  <c r="H9" i="19"/>
  <c r="I9" i="19" s="1"/>
  <c r="H10" i="19"/>
  <c r="I10" i="19" s="1"/>
  <c r="H11" i="19"/>
  <c r="I11" i="19" s="1"/>
  <c r="H5" i="19"/>
  <c r="I5" i="19" s="1"/>
  <c r="L5" i="22"/>
  <c r="M5" i="22" s="1"/>
  <c r="H4" i="19"/>
  <c r="H23" i="19" s="1"/>
  <c r="H12" i="19"/>
  <c r="I12" i="19" s="1"/>
  <c r="H13" i="19"/>
  <c r="I13" i="19" s="1"/>
  <c r="H6" i="19"/>
  <c r="I6" i="19" s="1"/>
  <c r="H14" i="19"/>
  <c r="I14" i="19" s="1"/>
  <c r="H7" i="19"/>
  <c r="I7" i="19" s="1"/>
  <c r="M4" i="22"/>
  <c r="L16" i="22"/>
  <c r="H8" i="19"/>
  <c r="I8" i="19" s="1"/>
  <c r="E4" i="19"/>
  <c r="E5" i="19"/>
  <c r="F5" i="19" s="1"/>
  <c r="J5" i="19" s="1"/>
  <c r="L5" i="19" s="1"/>
  <c r="M5" i="19" s="1"/>
  <c r="E6" i="19"/>
  <c r="F6" i="19" s="1"/>
  <c r="E7" i="19"/>
  <c r="F7" i="19" s="1"/>
  <c r="E8" i="19"/>
  <c r="F8" i="19" s="1"/>
  <c r="J8" i="19" s="1"/>
  <c r="L8" i="19" s="1"/>
  <c r="M8" i="19" s="1"/>
  <c r="E9" i="19"/>
  <c r="F9" i="19" s="1"/>
  <c r="E10" i="19"/>
  <c r="F10" i="19" s="1"/>
  <c r="J10" i="19" s="1"/>
  <c r="L10" i="19" s="1"/>
  <c r="M10" i="19" s="1"/>
  <c r="E11" i="19"/>
  <c r="F11" i="19" s="1"/>
  <c r="E12" i="19"/>
  <c r="F12" i="19" s="1"/>
  <c r="J12" i="19" s="1"/>
  <c r="L12" i="19" s="1"/>
  <c r="M12" i="19" s="1"/>
  <c r="E13" i="19"/>
  <c r="F13" i="19" s="1"/>
  <c r="J13" i="19" s="1"/>
  <c r="L13" i="19" s="1"/>
  <c r="M13" i="19" s="1"/>
  <c r="E14" i="19"/>
  <c r="F14" i="19" s="1"/>
  <c r="J14" i="19" s="1"/>
  <c r="L14" i="19" s="1"/>
  <c r="M14" i="19" s="1"/>
  <c r="E15" i="19"/>
  <c r="F15" i="19" s="1"/>
  <c r="J15" i="19" s="1"/>
  <c r="L15" i="19" s="1"/>
  <c r="M15" i="19" s="1"/>
  <c r="H22" i="19"/>
  <c r="F19" i="18"/>
  <c r="H15" i="18" s="1"/>
  <c r="I15" i="18" s="1"/>
  <c r="G16" i="18"/>
  <c r="D16" i="18"/>
  <c r="E9" i="18"/>
  <c r="F9" i="18" s="1"/>
  <c r="J9" i="19" l="1"/>
  <c r="L9" i="19" s="1"/>
  <c r="M9" i="19" s="1"/>
  <c r="J7" i="19"/>
  <c r="L7" i="19" s="1"/>
  <c r="M7" i="19" s="1"/>
  <c r="K14" i="22"/>
  <c r="M16" i="22"/>
  <c r="K5" i="22"/>
  <c r="K4" i="22"/>
  <c r="K6" i="22"/>
  <c r="K9" i="22"/>
  <c r="K10" i="22"/>
  <c r="K11" i="22"/>
  <c r="K15" i="22"/>
  <c r="K12" i="22"/>
  <c r="K8" i="22"/>
  <c r="K13" i="22"/>
  <c r="E4" i="18"/>
  <c r="E12" i="18"/>
  <c r="F12" i="18" s="1"/>
  <c r="J12" i="18" s="1"/>
  <c r="J6" i="19"/>
  <c r="L6" i="19" s="1"/>
  <c r="M6" i="19" s="1"/>
  <c r="E5" i="18"/>
  <c r="F5" i="18" s="1"/>
  <c r="H16" i="19"/>
  <c r="E13" i="18"/>
  <c r="F13" i="18" s="1"/>
  <c r="E22" i="19"/>
  <c r="E16" i="19"/>
  <c r="I4" i="19"/>
  <c r="I24" i="19" s="1"/>
  <c r="E11" i="18"/>
  <c r="F11" i="18" s="1"/>
  <c r="E24" i="19"/>
  <c r="E6" i="18"/>
  <c r="F6" i="18" s="1"/>
  <c r="E14" i="18"/>
  <c r="F14" i="18" s="1"/>
  <c r="E7" i="18"/>
  <c r="F7" i="18" s="1"/>
  <c r="E15" i="18"/>
  <c r="F15" i="18" s="1"/>
  <c r="J15" i="18" s="1"/>
  <c r="H24" i="19"/>
  <c r="J11" i="19"/>
  <c r="L11" i="19" s="1"/>
  <c r="M11" i="19" s="1"/>
  <c r="E10" i="18"/>
  <c r="F10" i="18" s="1"/>
  <c r="J10" i="18" s="1"/>
  <c r="E8" i="18"/>
  <c r="F8" i="18" s="1"/>
  <c r="H4" i="18"/>
  <c r="H5" i="18"/>
  <c r="I5" i="18" s="1"/>
  <c r="J5" i="18" s="1"/>
  <c r="H6" i="18"/>
  <c r="I6" i="18" s="1"/>
  <c r="J6" i="18" s="1"/>
  <c r="H7" i="18"/>
  <c r="I7" i="18" s="1"/>
  <c r="J7" i="18" s="1"/>
  <c r="H8" i="18"/>
  <c r="I8" i="18" s="1"/>
  <c r="H9" i="18"/>
  <c r="I9" i="18" s="1"/>
  <c r="J9" i="18" s="1"/>
  <c r="H10" i="18"/>
  <c r="I10" i="18" s="1"/>
  <c r="H11" i="18"/>
  <c r="I11" i="18" s="1"/>
  <c r="H12" i="18"/>
  <c r="I12" i="18" s="1"/>
  <c r="H13" i="18"/>
  <c r="I13" i="18" s="1"/>
  <c r="H14" i="18"/>
  <c r="I14" i="18" s="1"/>
  <c r="J14" i="18" s="1"/>
  <c r="F4" i="19"/>
  <c r="F23" i="19" s="1"/>
  <c r="E23" i="19"/>
  <c r="F4" i="18"/>
  <c r="I4" i="18"/>
  <c r="G16" i="17"/>
  <c r="D16" i="17"/>
  <c r="F19" i="17"/>
  <c r="H6" i="17" s="1"/>
  <c r="I6" i="17" s="1"/>
  <c r="F19" i="16"/>
  <c r="F19" i="6"/>
  <c r="J11" i="18" l="1"/>
  <c r="K16" i="22"/>
  <c r="I23" i="19"/>
  <c r="F22" i="19"/>
  <c r="I22" i="19"/>
  <c r="I16" i="19"/>
  <c r="J13" i="18"/>
  <c r="F16" i="18"/>
  <c r="J4" i="19"/>
  <c r="L4" i="19" s="1"/>
  <c r="E16" i="18"/>
  <c r="J8" i="18"/>
  <c r="F24" i="19"/>
  <c r="J4" i="18"/>
  <c r="F16" i="19"/>
  <c r="I16" i="18"/>
  <c r="H16" i="18"/>
  <c r="E4" i="17"/>
  <c r="E14" i="17"/>
  <c r="F14" i="17" s="1"/>
  <c r="E12" i="17"/>
  <c r="F12" i="17" s="1"/>
  <c r="E10" i="17"/>
  <c r="F10" i="17" s="1"/>
  <c r="E8" i="17"/>
  <c r="F8" i="17" s="1"/>
  <c r="E6" i="17"/>
  <c r="F6" i="17" s="1"/>
  <c r="J6" i="17" s="1"/>
  <c r="H4" i="17"/>
  <c r="H15" i="17"/>
  <c r="I15" i="17" s="1"/>
  <c r="H13" i="17"/>
  <c r="I13" i="17" s="1"/>
  <c r="H11" i="17"/>
  <c r="I11" i="17" s="1"/>
  <c r="H9" i="17"/>
  <c r="I9" i="17" s="1"/>
  <c r="H7" i="17"/>
  <c r="I7" i="17" s="1"/>
  <c r="H5" i="17"/>
  <c r="I5" i="17" s="1"/>
  <c r="E15" i="17"/>
  <c r="F15" i="17" s="1"/>
  <c r="J15" i="17" s="1"/>
  <c r="E13" i="17"/>
  <c r="F13" i="17" s="1"/>
  <c r="E11" i="17"/>
  <c r="F11" i="17" s="1"/>
  <c r="E9" i="17"/>
  <c r="F9" i="17" s="1"/>
  <c r="E7" i="17"/>
  <c r="F7" i="17" s="1"/>
  <c r="J7" i="17" s="1"/>
  <c r="E5" i="17"/>
  <c r="F5" i="17" s="1"/>
  <c r="H14" i="17"/>
  <c r="I14" i="17" s="1"/>
  <c r="H12" i="17"/>
  <c r="I12" i="17" s="1"/>
  <c r="H10" i="17"/>
  <c r="I10" i="17" s="1"/>
  <c r="H8" i="17"/>
  <c r="I8" i="17" s="1"/>
  <c r="J22" i="19"/>
  <c r="J16" i="19"/>
  <c r="K4" i="19" s="1"/>
  <c r="J9" i="17" l="1"/>
  <c r="J16" i="18"/>
  <c r="K4" i="18" s="1"/>
  <c r="J24" i="19"/>
  <c r="J23" i="19"/>
  <c r="J5" i="17"/>
  <c r="J11" i="17"/>
  <c r="J13" i="17"/>
  <c r="L16" i="19"/>
  <c r="M4" i="19"/>
  <c r="M16" i="19" s="1"/>
  <c r="J10" i="17"/>
  <c r="J14" i="17"/>
  <c r="I4" i="17"/>
  <c r="I16" i="17" s="1"/>
  <c r="H16" i="17"/>
  <c r="J8" i="17"/>
  <c r="J12" i="17"/>
  <c r="F4" i="17"/>
  <c r="E16" i="17"/>
  <c r="K6" i="19"/>
  <c r="K8" i="19"/>
  <c r="K10" i="19"/>
  <c r="K12" i="19"/>
  <c r="K14" i="19"/>
  <c r="K5" i="19"/>
  <c r="K7" i="19"/>
  <c r="K9" i="19"/>
  <c r="K11" i="19"/>
  <c r="K13" i="19"/>
  <c r="K15" i="19"/>
  <c r="K7" i="18" l="1"/>
  <c r="K6" i="18"/>
  <c r="K14" i="18"/>
  <c r="K8" i="18"/>
  <c r="K15" i="18"/>
  <c r="K9" i="18"/>
  <c r="K10" i="18"/>
  <c r="K12" i="18"/>
  <c r="K13" i="18"/>
  <c r="K5" i="18"/>
  <c r="K11" i="18"/>
  <c r="F16" i="17"/>
  <c r="J4" i="17"/>
  <c r="K16" i="19"/>
  <c r="K16" i="18" l="1"/>
  <c r="J16" i="17"/>
  <c r="K7" i="17" l="1"/>
  <c r="K15" i="17"/>
  <c r="K5" i="17"/>
  <c r="K13" i="17"/>
  <c r="K11" i="17"/>
  <c r="K6" i="17"/>
  <c r="K9" i="17"/>
  <c r="K8" i="17"/>
  <c r="K12" i="17"/>
  <c r="K14" i="17"/>
  <c r="K10" i="17"/>
  <c r="K4" i="17"/>
  <c r="K16" i="17" l="1"/>
</calcChain>
</file>

<file path=xl/sharedStrings.xml><?xml version="1.0" encoding="utf-8"?>
<sst xmlns="http://schemas.openxmlformats.org/spreadsheetml/2006/main" count="272" uniqueCount="78">
  <si>
    <t>Nr.</t>
  </si>
  <si>
    <t>Monat</t>
  </si>
  <si>
    <t>Gewinn
Anteile</t>
  </si>
  <si>
    <t>Spitzen
Monate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</si>
  <si>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</si>
  <si>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</si>
  <si>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</si>
  <si>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</si>
  <si>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</si>
  <si>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</si>
  <si>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</si>
  <si>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</si>
  <si>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</si>
  <si>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</si>
  <si>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</si>
  <si>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</si>
  <si>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Grenze:</t>
  </si>
  <si>
    <t>Umrechnungsfaktor:</t>
  </si>
  <si>
    <t>Mittelwert</t>
  </si>
  <si>
    <t>Minimum</t>
  </si>
  <si>
    <t>Maximum</t>
  </si>
  <si>
    <t>Umsatz
Netto in EUR</t>
  </si>
  <si>
    <t>Kosten
Netto in EUR</t>
  </si>
  <si>
    <t>Gewinn
Netto in EUR</t>
  </si>
  <si>
    <t xml:space="preserve">Summe: </t>
  </si>
  <si>
    <t>Umsatz</t>
  </si>
  <si>
    <t>Gewinn
gerundet</t>
  </si>
  <si>
    <t>Kalifornien - Umsatzstatistik</t>
  </si>
  <si>
    <t>Wechselkurs
USD - EUR</t>
  </si>
  <si>
    <t>Umsatz
Brutto in USD</t>
  </si>
  <si>
    <t>Umsatz
Netto in USD</t>
  </si>
  <si>
    <t>Kosten
Brutto in USD</t>
  </si>
  <si>
    <t>Kosten
Netto in USD</t>
  </si>
  <si>
    <t>Steuer Kalifornien:</t>
  </si>
  <si>
    <t>Produkt</t>
  </si>
  <si>
    <t>Äpfel</t>
  </si>
  <si>
    <t>Birnen</t>
  </si>
  <si>
    <t>Trauben</t>
  </si>
  <si>
    <t>Pfirsiche</t>
  </si>
  <si>
    <t>Melonen</t>
  </si>
  <si>
    <t>Marillen</t>
  </si>
  <si>
    <t>Ananas</t>
  </si>
  <si>
    <t>Erdbeeren</t>
  </si>
  <si>
    <t>Jahr 1</t>
  </si>
  <si>
    <t>Jahr 2</t>
  </si>
  <si>
    <t>Jahr 3</t>
  </si>
  <si>
    <t>Datenbereiche mit mehreren Zeilen und Spalten</t>
  </si>
  <si>
    <t>CD</t>
  </si>
  <si>
    <t>DVD</t>
  </si>
  <si>
    <t>BluRay</t>
  </si>
  <si>
    <t>Jahr 4</t>
  </si>
  <si>
    <t>Datenbereiche mit nur EINER Spalte</t>
  </si>
  <si>
    <t>Partei 1</t>
  </si>
  <si>
    <t>Partei 2</t>
  </si>
  <si>
    <t>Partei 3</t>
  </si>
  <si>
    <t>Partei 4</t>
  </si>
  <si>
    <t>Mandate</t>
  </si>
  <si>
    <t>Datum</t>
  </si>
  <si>
    <t>Wert</t>
  </si>
  <si>
    <t>Datenbereich mit Datumsspalte</t>
  </si>
  <si>
    <t>Anfang</t>
  </si>
  <si>
    <r>
      <t xml:space="preserve">Erstellen Sie </t>
    </r>
    <r>
      <rPr>
        <i/>
        <sz val="11"/>
        <color theme="8"/>
        <rFont val="Calibri"/>
        <family val="2"/>
        <scheme val="minor"/>
      </rPr>
      <t>Kreisdiagramme</t>
    </r>
    <r>
      <rPr>
        <i/>
        <sz val="11"/>
        <color theme="1"/>
        <rFont val="Calibri"/>
        <family val="2"/>
        <scheme val="minor"/>
      </rPr>
      <t xml:space="preserve"> in 2D und 3D.</t>
    </r>
  </si>
  <si>
    <r>
      <t xml:space="preserve">Erstellen Sie ein </t>
    </r>
    <r>
      <rPr>
        <i/>
        <sz val="11"/>
        <color theme="8"/>
        <rFont val="Calibri"/>
        <family val="2"/>
        <scheme val="minor"/>
      </rPr>
      <t>Liniendiagramm</t>
    </r>
    <r>
      <rPr>
        <i/>
        <sz val="11"/>
        <rFont val="Calibri"/>
        <family val="2"/>
        <scheme val="minor"/>
      </rPr>
      <t>.</t>
    </r>
  </si>
  <si>
    <r>
      <t xml:space="preserve">Erstellen Sie ein </t>
    </r>
    <r>
      <rPr>
        <i/>
        <sz val="11"/>
        <color theme="8"/>
        <rFont val="Calibri"/>
        <family val="2"/>
        <scheme val="minor"/>
      </rPr>
      <t>Wasserfalldiagramm</t>
    </r>
    <r>
      <rPr>
        <i/>
        <sz val="11"/>
        <rFont val="Calibri"/>
        <family val="2"/>
        <scheme val="minor"/>
      </rPr>
      <t>.</t>
    </r>
  </si>
  <si>
    <t>(Dieses erhält automatisch eine Datumsachse.)</t>
  </si>
  <si>
    <r>
      <t xml:space="preserve">Erstellen Sie ein gestapeltes </t>
    </r>
    <r>
      <rPr>
        <i/>
        <sz val="11"/>
        <color theme="8"/>
        <rFont val="Calibri"/>
        <family val="2"/>
        <scheme val="minor"/>
      </rPr>
      <t>Balkendiagramm</t>
    </r>
    <r>
      <rPr>
        <i/>
        <sz val="11"/>
        <rFont val="Calibri"/>
        <family val="2"/>
        <scheme val="minor"/>
      </rPr>
      <t>.</t>
    </r>
  </si>
  <si>
    <r>
      <t xml:space="preserve">Erstellen Sie ein gestapeltes </t>
    </r>
    <r>
      <rPr>
        <i/>
        <sz val="11"/>
        <color theme="8"/>
        <rFont val="Calibri"/>
        <family val="2"/>
        <scheme val="minor"/>
      </rPr>
      <t>Liniendiagramm</t>
    </r>
    <r>
      <rPr>
        <i/>
        <sz val="11"/>
        <color theme="1"/>
        <rFont val="Calibri"/>
        <family val="2"/>
        <scheme val="minor"/>
      </rPr>
      <t xml:space="preserve"> (100%).</t>
    </r>
  </si>
  <si>
    <r>
      <t xml:space="preserve">Erstellen Sie ein gruppiertes </t>
    </r>
    <r>
      <rPr>
        <i/>
        <sz val="11"/>
        <color theme="8"/>
        <rFont val="Calibri"/>
        <family val="2"/>
        <scheme val="minor"/>
      </rPr>
      <t>Säulendiagramm</t>
    </r>
    <r>
      <rPr>
        <i/>
        <sz val="11"/>
        <rFont val="Calibri"/>
        <family val="2"/>
        <scheme val="minor"/>
      </rPr>
      <t>.</t>
    </r>
  </si>
  <si>
    <t>Betrag 1</t>
  </si>
  <si>
    <t>Betrag 2</t>
  </si>
  <si>
    <t>Betrag 3</t>
  </si>
  <si>
    <t>Betrag 4</t>
  </si>
  <si>
    <t>Betrag 5</t>
  </si>
  <si>
    <t>Betrag 6</t>
  </si>
  <si>
    <t>Betrag 7</t>
  </si>
  <si>
    <t>Betrag 8</t>
  </si>
  <si>
    <t>Betrag 9</t>
  </si>
  <si>
    <t>Wahlergeb.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</si>
</sst>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\ &quot;Monat(e)&quot;"/>
    <numFmt numFmtId="165" formatCode="#,##0\ &quot;USD&quot;_-"/>
    <numFmt numFmtId="166" formatCode="#,##0\ &quot;EUR&quot;_-"/>
    <numFmt numFmtId="167" formatCode="#,##0\ &quot;EUR&quot;"/>
    <numFmt numFmtId="168" formatCode="00"/>
    <numFmt numFmtId="169" formatCode="0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28"/>
      <color theme="1"/>
      <name val="Cambria"/>
      <family val="1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0" fillId="3" borderId="5" xfId="0" applyFill="1" applyBorder="1"/>
    <xf numFmtId="0" fontId="0" fillId="3" borderId="6" xfId="0" applyFill="1" applyBorder="1"/>
    <xf numFmtId="9" fontId="0" fillId="3" borderId="7" xfId="1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9" fontId="0" fillId="2" borderId="4" xfId="1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9" fontId="2" fillId="3" borderId="2" xfId="0" applyNumberFormat="1" applyFont="1" applyFill="1" applyBorder="1"/>
    <xf numFmtId="0" fontId="4" fillId="3" borderId="10" xfId="0" applyFont="1" applyFill="1" applyBorder="1"/>
    <xf numFmtId="0" fontId="4" fillId="3" borderId="1" xfId="0" applyFont="1" applyFill="1" applyBorder="1"/>
    <xf numFmtId="0" fontId="4" fillId="3" borderId="11" xfId="0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3" fontId="0" fillId="0" borderId="0" xfId="0" applyNumberFormat="1"/>
    <xf numFmtId="0" fontId="0" fillId="2" borderId="4" xfId="0" applyNumberForma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2" fillId="0" borderId="0" xfId="0" applyFont="1"/>
    <xf numFmtId="2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4" fillId="3" borderId="2" xfId="0" applyNumberFormat="1" applyFont="1" applyFill="1" applyBorder="1"/>
    <xf numFmtId="165" fontId="0" fillId="0" borderId="4" xfId="0" applyNumberFormat="1" applyBorder="1"/>
    <xf numFmtId="165" fontId="0" fillId="2" borderId="4" xfId="0" applyNumberFormat="1" applyFill="1" applyBorder="1"/>
    <xf numFmtId="165" fontId="0" fillId="0" borderId="1" xfId="0" applyNumberFormat="1" applyBorder="1"/>
    <xf numFmtId="165" fontId="0" fillId="0" borderId="3" xfId="0" applyNumberFormat="1" applyBorder="1"/>
    <xf numFmtId="165" fontId="2" fillId="3" borderId="2" xfId="0" applyNumberFormat="1" applyFont="1" applyFill="1" applyBorder="1"/>
    <xf numFmtId="165" fontId="0" fillId="2" borderId="10" xfId="0" applyNumberFormat="1" applyFill="1" applyBorder="1"/>
    <xf numFmtId="165" fontId="0" fillId="2" borderId="1" xfId="0" applyNumberFormat="1" applyFill="1" applyBorder="1"/>
    <xf numFmtId="165" fontId="0" fillId="2" borderId="11" xfId="0" applyNumberFormat="1" applyFill="1" applyBorder="1"/>
    <xf numFmtId="165" fontId="0" fillId="2" borderId="3" xfId="0" applyNumberFormat="1" applyFill="1" applyBorder="1"/>
    <xf numFmtId="166" fontId="0" fillId="2" borderId="4" xfId="0" applyNumberFormat="1" applyFill="1" applyBorder="1"/>
    <xf numFmtId="166" fontId="2" fillId="3" borderId="2" xfId="0" applyNumberFormat="1" applyFont="1" applyFill="1" applyBorder="1"/>
    <xf numFmtId="166" fontId="0" fillId="2" borderId="10" xfId="0" applyNumberFormat="1" applyFill="1" applyBorder="1"/>
    <xf numFmtId="166" fontId="0" fillId="2" borderId="1" xfId="0" applyNumberFormat="1" applyFill="1" applyBorder="1"/>
    <xf numFmtId="166" fontId="0" fillId="2" borderId="11" xfId="0" applyNumberFormat="1" applyFill="1" applyBorder="1"/>
    <xf numFmtId="166" fontId="0" fillId="2" borderId="4" xfId="0" applyNumberFormat="1" applyFill="1" applyBorder="1" applyAlignment="1"/>
    <xf numFmtId="166" fontId="0" fillId="2" borderId="3" xfId="0" applyNumberFormat="1" applyFill="1" applyBorder="1"/>
    <xf numFmtId="166" fontId="0" fillId="2" borderId="1" xfId="0" applyNumberFormat="1" applyFill="1" applyBorder="1" applyAlignment="1"/>
    <xf numFmtId="166" fontId="0" fillId="2" borderId="3" xfId="0" applyNumberFormat="1" applyFill="1" applyBorder="1" applyAlignment="1"/>
    <xf numFmtId="167" fontId="0" fillId="2" borderId="4" xfId="0" applyNumberFormat="1" applyFill="1" applyBorder="1" applyAlignment="1">
      <alignment horizontal="center"/>
    </xf>
    <xf numFmtId="167" fontId="0" fillId="3" borderId="9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/>
    </xf>
    <xf numFmtId="168" fontId="0" fillId="0" borderId="0" xfId="0" applyNumberFormat="1"/>
    <xf numFmtId="0" fontId="2" fillId="5" borderId="10" xfId="0" applyFont="1" applyFill="1" applyBorder="1"/>
    <xf numFmtId="0" fontId="2" fillId="5" borderId="1" xfId="0" applyFont="1" applyFill="1" applyBorder="1"/>
    <xf numFmtId="0" fontId="2" fillId="5" borderId="11" xfId="0" applyFont="1" applyFill="1" applyBorder="1"/>
    <xf numFmtId="0" fontId="6" fillId="0" borderId="0" xfId="0" applyFont="1"/>
    <xf numFmtId="169" fontId="0" fillId="4" borderId="21" xfId="0" applyNumberFormat="1" applyFill="1" applyBorder="1"/>
    <xf numFmtId="169" fontId="0" fillId="4" borderId="22" xfId="0" applyNumberFormat="1" applyFill="1" applyBorder="1"/>
    <xf numFmtId="169" fontId="0" fillId="4" borderId="23" xfId="0" applyNumberFormat="1" applyFill="1" applyBorder="1"/>
    <xf numFmtId="169" fontId="0" fillId="4" borderId="24" xfId="0" applyNumberFormat="1" applyFill="1" applyBorder="1"/>
    <xf numFmtId="169" fontId="0" fillId="4" borderId="25" xfId="0" applyNumberFormat="1" applyFill="1" applyBorder="1"/>
    <xf numFmtId="169" fontId="0" fillId="4" borderId="26" xfId="0" applyNumberFormat="1" applyFill="1" applyBorder="1"/>
    <xf numFmtId="169" fontId="0" fillId="4" borderId="27" xfId="0" applyNumberFormat="1" applyFill="1" applyBorder="1"/>
    <xf numFmtId="169" fontId="0" fillId="4" borderId="28" xfId="0" applyNumberFormat="1" applyFill="1" applyBorder="1"/>
    <xf numFmtId="169" fontId="0" fillId="4" borderId="29" xfId="0" applyNumberFormat="1" applyFill="1" applyBorder="1"/>
    <xf numFmtId="169" fontId="0" fillId="4" borderId="10" xfId="0" applyNumberFormat="1" applyFill="1" applyBorder="1"/>
    <xf numFmtId="169" fontId="0" fillId="4" borderId="1" xfId="0" applyNumberFormat="1" applyFill="1" applyBorder="1"/>
    <xf numFmtId="169" fontId="0" fillId="4" borderId="31" xfId="0" applyNumberFormat="1" applyFill="1" applyBorder="1"/>
    <xf numFmtId="169" fontId="0" fillId="4" borderId="32" xfId="0" applyNumberFormat="1" applyFill="1" applyBorder="1"/>
    <xf numFmtId="169" fontId="0" fillId="4" borderId="33" xfId="0" applyNumberFormat="1" applyFill="1" applyBorder="1"/>
    <xf numFmtId="169" fontId="0" fillId="4" borderId="34" xfId="0" applyNumberFormat="1" applyFill="1" applyBorder="1"/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14" fontId="0" fillId="5" borderId="10" xfId="0" applyNumberFormat="1" applyFont="1" applyFill="1" applyBorder="1" applyAlignment="1">
      <alignment horizontal="center"/>
    </xf>
    <xf numFmtId="14" fontId="0" fillId="5" borderId="1" xfId="0" applyNumberFormat="1" applyFont="1" applyFill="1" applyBorder="1" applyAlignment="1">
      <alignment horizontal="center"/>
    </xf>
    <xf numFmtId="14" fontId="0" fillId="5" borderId="11" xfId="0" applyNumberFormat="1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0" fontId="0" fillId="5" borderId="10" xfId="0" applyFill="1" applyBorder="1"/>
    <xf numFmtId="0" fontId="0" fillId="5" borderId="1" xfId="0" applyFill="1" applyBorder="1"/>
    <xf numFmtId="0" fontId="0" fillId="5" borderId="11" xfId="0" applyFill="1" applyBorder="1"/>
    <xf numFmtId="169" fontId="0" fillId="5" borderId="2" xfId="0" applyNumberFormat="1" applyFill="1" applyBorder="1"/>
    <xf numFmtId="0" fontId="0" fillId="6" borderId="8" xfId="0" applyFill="1" applyBorder="1"/>
    <xf numFmtId="0" fontId="2" fillId="6" borderId="2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35" xfId="0" applyFont="1" applyFill="1" applyBorder="1"/>
    <xf numFmtId="0" fontId="2" fillId="5" borderId="4" xfId="0" applyFont="1" applyFill="1" applyBorder="1"/>
    <xf numFmtId="0" fontId="2" fillId="6" borderId="2" xfId="0" applyFont="1" applyFill="1" applyBorder="1"/>
    <xf numFmtId="0" fontId="5" fillId="3" borderId="0" xfId="0" applyFont="1" applyFill="1" applyAlignment="1">
      <alignment horizontal="center"/>
    </xf>
  </cellXfs>
  <cellStyles count="2">
    <cellStyle name="Prozent" xfId="1" builtinId="5"/>
    <cellStyle name="Standard" xfId="0" builtinId="0" customBuiltin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sng" strike="noStrike" kern="1200" cap="small" spc="1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u="sng" cap="small" spc="100" baseline="0">
                <a:solidFill>
                  <a:sysClr val="windowText" lastClr="000000"/>
                </a:solidFill>
              </a:rPr>
              <a:t>Vergleich: Kosten - Gewinn</a:t>
            </a:r>
          </a:p>
        </c:rich>
      </c:tx>
      <c:layout>
        <c:manualLayout>
          <c:xMode val="edge"/>
          <c:yMode val="edge"/>
          <c:x val="6.2052750010583258E-3"/>
          <c:y val="2.6150367357752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sng" strike="noStrike" kern="1200" cap="small" spc="1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1188657793292406E-2"/>
          <c:y val="0.15620589055899667"/>
          <c:w val="0.92333650529002886"/>
          <c:h val="0.74268690563252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'Statistik nach Teil 4'!$I$3</c:f>
              <c:strCache>
                <c:ptCount val="1"/>
                <c:pt idx="0">
                  <c:v>Kosten
Netto in EUR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6C-4031-A67D-6B572B4456A6}"/>
              </c:ext>
            </c:extLst>
          </c:dPt>
          <c:cat>
            <c:strRef>
              <c:f>'Statistik nach Teil 4'!$B$4:$B$15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'Statistik nach Teil 4'!$I$4:$I$15</c:f>
              <c:numCache>
                <c:formatCode>#,##0\ "EUR"_-</c:formatCode>
                <c:ptCount val="12"/>
                <c:pt idx="0">
                  <c:v>77400.450788880538</c:v>
                </c:pt>
                <c:pt idx="1">
                  <c:v>75223.285486443376</c:v>
                </c:pt>
                <c:pt idx="2">
                  <c:v>82011.263073209979</c:v>
                </c:pt>
                <c:pt idx="3">
                  <c:v>94276.094276094256</c:v>
                </c:pt>
                <c:pt idx="4">
                  <c:v>73620.129870129851</c:v>
                </c:pt>
                <c:pt idx="5">
                  <c:v>104662.21851542951</c:v>
                </c:pt>
                <c:pt idx="6">
                  <c:v>94946.764946764932</c:v>
                </c:pt>
                <c:pt idx="7">
                  <c:v>99124.579124579104</c:v>
                </c:pt>
                <c:pt idx="8">
                  <c:v>80691.874497184239</c:v>
                </c:pt>
                <c:pt idx="9">
                  <c:v>86071.428571428551</c:v>
                </c:pt>
                <c:pt idx="10">
                  <c:v>96049.586776859491</c:v>
                </c:pt>
                <c:pt idx="11">
                  <c:v>85802.88870008495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C-4031-A67D-6B572B4456A6}"/>
            </c:ext>
          </c:extLst>
        </c:ser>
        <c:ser>
          <c:idx val="1"/>
          <c:order val="1"/>
          <c:tx>
            <c:strRef>
              <c:f>'Statistik nach Teil 4'!$J$3</c:f>
              <c:strCache>
                <c:ptCount val="1"/>
                <c:pt idx="0">
                  <c:v>Gewinn
Netto in EUR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'Statistik nach Teil 4'!$B$4:$B$15</c:f>
              <c:strCache>
                <c:ptCount val="12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'Statistik nach Teil 4'!$J$4:$J$15</c:f>
              <c:numCache>
                <c:formatCode>#,##0\ "EUR"_-</c:formatCode>
                <c:ptCount val="12"/>
                <c:pt idx="0">
                  <c:v>67723.51615326824</c:v>
                </c:pt>
                <c:pt idx="1">
                  <c:v>59720.893141945766</c:v>
                </c:pt>
                <c:pt idx="2">
                  <c:v>78133.547868061156</c:v>
                </c:pt>
                <c:pt idx="3">
                  <c:v>25033.670033670031</c:v>
                </c:pt>
                <c:pt idx="4">
                  <c:v>87362.01298701296</c:v>
                </c:pt>
                <c:pt idx="5">
                  <c:v>54595.496246872397</c:v>
                </c:pt>
                <c:pt idx="6">
                  <c:v>33791.973791973796</c:v>
                </c:pt>
                <c:pt idx="7">
                  <c:v>29090.909090909088</c:v>
                </c:pt>
                <c:pt idx="8">
                  <c:v>53330.651649235719</c:v>
                </c:pt>
                <c:pt idx="9">
                  <c:v>60925.324675324664</c:v>
                </c:pt>
                <c:pt idx="10">
                  <c:v>33595.041322314049</c:v>
                </c:pt>
                <c:pt idx="11">
                  <c:v>82353.440951571785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6C-4031-A67D-6B572B445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2956072"/>
        <c:axId val="400930640"/>
      </c:barChart>
      <c:catAx>
        <c:axId val="432956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930640"/>
        <c:crosses val="autoZero"/>
        <c:auto val="1"/>
        <c:lblAlgn val="ctr"/>
        <c:lblOffset val="100"/>
        <c:tickMarkSkip val="1"/>
        <c:noMultiLvlLbl val="0"/>
      </c:catAx>
      <c:valAx>
        <c:axId val="40093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in Euro</a:t>
                </a:r>
              </a:p>
            </c:rich>
          </c:tx>
          <c:layout>
            <c:manualLayout>
              <c:xMode val="edge"/>
              <c:yMode val="edge"/>
              <c:x val="6.5698043000145109E-3"/>
              <c:y val="0.45190923420262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2956072"/>
        <c:crosses val="autoZero"/>
        <c:crossBetween val="between"/>
      </c:valAx>
      <c:spPr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84355011187204154"/>
          <c:y val="2.2184228308493346E-2"/>
          <c:w val="0.14945485712443116"/>
          <c:h val="0.12094647857162713"/>
        </c:manualLayout>
      </c:layout>
      <c:overlay val="0"/>
      <c:spPr>
        <a:solidFill>
          <a:schemeClr val="bg1">
            <a:lumMod val="8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>
      <c:oddFooter>Seite &amp;S von &amp;A</c:oddFooter>
    </c:headerFooter>
    <c:pageMargins b="0.78740157480314965" l="0.70866141732283472" r="0.70866141732283472" t="0.78740157480314965" header="0.31496062992125984" footer="0.3149606299212598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'fertige Diagramme'!$C$4</c:f>
              <c:strCache>
                <c:ptCount val="1"/>
                <c:pt idx="0">
                  <c:v>Jahr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'fertige Diagramme'!$B$5:$B$12</c:f>
              <c:strCache>
                <c:ptCount val="8"/>
                <c:pt idx="0">
                  <c:v>Äpfel</c:v>
                </c:pt>
                <c:pt idx="1">
                  <c:v>Birnen</c:v>
                </c:pt>
                <c:pt idx="2">
                  <c:v>Trauben</c:v>
                </c:pt>
                <c:pt idx="3">
                  <c:v>Pfirsiche</c:v>
                </c:pt>
                <c:pt idx="4">
                  <c:v>Melonen</c:v>
                </c:pt>
                <c:pt idx="5">
                  <c:v>Marillen</c:v>
                </c:pt>
                <c:pt idx="6">
                  <c:v>Ananas</c:v>
                </c:pt>
                <c:pt idx="7">
                  <c:v>Erdbeeren</c:v>
                </c:pt>
              </c:strCache>
            </c:strRef>
          </c:cat>
          <c:val>
            <c:numRef>
              <c:f>'fertige Diagramme'!$C$5:$C$12</c:f>
              <c:numCache>
                <c:formatCode>0_-</c:formatCode>
                <c:ptCount val="8"/>
                <c:pt idx="0">
                  <c:v>78</c:v>
                </c:pt>
                <c:pt idx="1">
                  <c:v>49</c:v>
                </c:pt>
                <c:pt idx="2">
                  <c:v>65</c:v>
                </c:pt>
                <c:pt idx="3">
                  <c:v>30</c:v>
                </c:pt>
                <c:pt idx="4">
                  <c:v>25</c:v>
                </c:pt>
                <c:pt idx="5">
                  <c:v>85</c:v>
                </c:pt>
                <c:pt idx="6">
                  <c:v>15</c:v>
                </c:pt>
                <c:pt idx="7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C8-461C-B74E-C2386E617884}"/>
            </c:ext>
          </c:extLst>
        </c:ser>
        <c:ser>
          <c:idx val="1"/>
          <c:order val="1"/>
          <c:tx>
            <c:strRef>
              <c:f>'fertige Diagramme'!$D$4</c:f>
              <c:strCache>
                <c:ptCount val="1"/>
                <c:pt idx="0">
                  <c:v>Jahr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'fertige Diagramme'!$B$5:$B$12</c:f>
              <c:strCache>
                <c:ptCount val="8"/>
                <c:pt idx="0">
                  <c:v>Äpfel</c:v>
                </c:pt>
                <c:pt idx="1">
                  <c:v>Birnen</c:v>
                </c:pt>
                <c:pt idx="2">
                  <c:v>Trauben</c:v>
                </c:pt>
                <c:pt idx="3">
                  <c:v>Pfirsiche</c:v>
                </c:pt>
                <c:pt idx="4">
                  <c:v>Melonen</c:v>
                </c:pt>
                <c:pt idx="5">
                  <c:v>Marillen</c:v>
                </c:pt>
                <c:pt idx="6">
                  <c:v>Ananas</c:v>
                </c:pt>
                <c:pt idx="7">
                  <c:v>Erdbeeren</c:v>
                </c:pt>
              </c:strCache>
            </c:strRef>
          </c:cat>
          <c:val>
            <c:numRef>
              <c:f>'fertige Diagramme'!$D$5:$D$12</c:f>
              <c:numCache>
                <c:formatCode>0_-</c:formatCode>
                <c:ptCount val="8"/>
                <c:pt idx="0">
                  <c:v>90</c:v>
                </c:pt>
                <c:pt idx="1">
                  <c:v>63</c:v>
                </c:pt>
                <c:pt idx="2">
                  <c:v>45</c:v>
                </c:pt>
                <c:pt idx="3">
                  <c:v>38</c:v>
                </c:pt>
                <c:pt idx="4">
                  <c:v>24</c:v>
                </c:pt>
                <c:pt idx="5">
                  <c:v>73</c:v>
                </c:pt>
                <c:pt idx="6">
                  <c:v>18</c:v>
                </c:pt>
                <c:pt idx="7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C8-461C-B74E-C2386E617884}"/>
            </c:ext>
          </c:extLst>
        </c:ser>
        <c:ser>
          <c:idx val="2"/>
          <c:order val="2"/>
          <c:tx>
            <c:strRef>
              <c:f>'fertige Diagramme'!$E$4</c:f>
              <c:strCache>
                <c:ptCount val="1"/>
                <c:pt idx="0">
                  <c:v>Jahr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'fertige Diagramme'!$B$5:$B$12</c:f>
              <c:strCache>
                <c:ptCount val="8"/>
                <c:pt idx="0">
                  <c:v>Äpfel</c:v>
                </c:pt>
                <c:pt idx="1">
                  <c:v>Birnen</c:v>
                </c:pt>
                <c:pt idx="2">
                  <c:v>Trauben</c:v>
                </c:pt>
                <c:pt idx="3">
                  <c:v>Pfirsiche</c:v>
                </c:pt>
                <c:pt idx="4">
                  <c:v>Melonen</c:v>
                </c:pt>
                <c:pt idx="5">
                  <c:v>Marillen</c:v>
                </c:pt>
                <c:pt idx="6">
                  <c:v>Ananas</c:v>
                </c:pt>
                <c:pt idx="7">
                  <c:v>Erdbeeren</c:v>
                </c:pt>
              </c:strCache>
            </c:strRef>
          </c:cat>
          <c:val>
            <c:numRef>
              <c:f>'fertige Diagramme'!$E$5:$E$12</c:f>
              <c:numCache>
                <c:formatCode>0_-</c:formatCode>
                <c:ptCount val="8"/>
                <c:pt idx="0">
                  <c:v>86</c:v>
                </c:pt>
                <c:pt idx="1">
                  <c:v>48</c:v>
                </c:pt>
                <c:pt idx="2">
                  <c:v>50</c:v>
                </c:pt>
                <c:pt idx="3">
                  <c:v>35</c:v>
                </c:pt>
                <c:pt idx="4">
                  <c:v>23</c:v>
                </c:pt>
                <c:pt idx="5">
                  <c:v>78</c:v>
                </c:pt>
                <c:pt idx="6">
                  <c:v>16</c:v>
                </c:pt>
                <c:pt idx="7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8-461C-B74E-C2386E617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2574528"/>
        <c:axId val="692579448"/>
      </c:barChart>
      <c:catAx>
        <c:axId val="69257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2579448"/>
        <c:crosses val="autoZero"/>
        <c:auto val="1"/>
        <c:lblAlgn val="ctr"/>
        <c:lblOffset val="100"/>
        <c:noMultiLvlLbl val="0"/>
      </c:catAx>
      <c:valAx>
        <c:axId val="69257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2574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'fertige Diagramme'!$C$21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'fertige Diagramme'!$B$22:$B$25</c:f>
              <c:strCache>
                <c:ptCount val="4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</c:strCache>
            </c:strRef>
          </c:cat>
          <c:val>
            <c:numRef>
              <c:f>'fertige Diagramme'!$C$22:$C$25</c:f>
              <c:numCache>
                <c:formatCode>0_-</c:formatCode>
                <c:ptCount val="4"/>
                <c:pt idx="0">
                  <c:v>43</c:v>
                </c:pt>
                <c:pt idx="1">
                  <c:v>32</c:v>
                </c:pt>
                <c:pt idx="2">
                  <c:v>29</c:v>
                </c:pt>
                <c:pt idx="3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E7-4209-9DA1-F48027154847}"/>
            </c:ext>
          </c:extLst>
        </c:ser>
        <c:ser>
          <c:idx val="1"/>
          <c:order val="1"/>
          <c:tx>
            <c:strRef>
              <c:f>'fertige Diagramme'!$D$21</c:f>
              <c:strCache>
                <c:ptCount val="1"/>
                <c:pt idx="0">
                  <c:v>DVD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'fertige Diagramme'!$B$22:$B$25</c:f>
              <c:strCache>
                <c:ptCount val="4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</c:strCache>
            </c:strRef>
          </c:cat>
          <c:val>
            <c:numRef>
              <c:f>'fertige Diagramme'!$D$22:$D$25</c:f>
              <c:numCache>
                <c:formatCode>0_-</c:formatCode>
                <c:ptCount val="4"/>
                <c:pt idx="0">
                  <c:v>88</c:v>
                </c:pt>
                <c:pt idx="1">
                  <c:v>79</c:v>
                </c:pt>
                <c:pt idx="2">
                  <c:v>62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E7-4209-9DA1-F48027154847}"/>
            </c:ext>
          </c:extLst>
        </c:ser>
        <c:ser>
          <c:idx val="2"/>
          <c:order val="2"/>
          <c:tx>
            <c:strRef>
              <c:f>'fertige Diagramme'!$E$21</c:f>
              <c:strCache>
                <c:ptCount val="1"/>
                <c:pt idx="0">
                  <c:v>BluRay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'fertige Diagramme'!$B$22:$B$25</c:f>
              <c:strCache>
                <c:ptCount val="4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</c:strCache>
            </c:strRef>
          </c:cat>
          <c:val>
            <c:numRef>
              <c:f>'fertige Diagramme'!$E$22:$E$25</c:f>
              <c:numCache>
                <c:formatCode>0_-</c:formatCode>
                <c:ptCount val="4"/>
                <c:pt idx="0">
                  <c:v>32</c:v>
                </c:pt>
                <c:pt idx="1">
                  <c:v>51</c:v>
                </c:pt>
                <c:pt idx="2">
                  <c:v>68</c:v>
                </c:pt>
                <c:pt idx="3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E7-4209-9DA1-F48027154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0822064"/>
        <c:axId val="1270818784"/>
      </c:barChart>
      <c:catAx>
        <c:axId val="1270822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0818784"/>
        <c:crosses val="autoZero"/>
        <c:auto val="1"/>
        <c:lblAlgn val="ctr"/>
        <c:lblOffset val="100"/>
        <c:noMultiLvlLbl val="0"/>
      </c:catAx>
      <c:valAx>
        <c:axId val="127081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082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percentStacked"/>
        <c:varyColors val="0"/>
        <c:ser>
          <c:idx val="0"/>
          <c:order val="0"/>
          <c:tx>
            <c:strRef>
              <c:f>'fertige Diagramme'!$C$21</c:f>
              <c:strCache>
                <c:ptCount val="1"/>
                <c:pt idx="0">
                  <c:v>CD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'fertige Diagramme'!$B$22:$B$25</c:f>
              <c:strCache>
                <c:ptCount val="4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</c:strCache>
            </c:strRef>
          </c:cat>
          <c:val>
            <c:numRef>
              <c:f>'fertige Diagramme'!$C$22:$C$25</c:f>
              <c:numCache>
                <c:formatCode>0_-</c:formatCode>
                <c:ptCount val="4"/>
                <c:pt idx="0">
                  <c:v>43</c:v>
                </c:pt>
                <c:pt idx="1">
                  <c:v>32</c:v>
                </c:pt>
                <c:pt idx="2">
                  <c:v>29</c:v>
                </c:pt>
                <c:pt idx="3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C-4EC5-94C9-DDF83EF516F3}"/>
            </c:ext>
          </c:extLst>
        </c:ser>
        <c:ser>
          <c:idx val="1"/>
          <c:order val="1"/>
          <c:tx>
            <c:strRef>
              <c:f>'fertige Diagramme'!$D$21</c:f>
              <c:strCache>
                <c:ptCount val="1"/>
                <c:pt idx="0">
                  <c:v>DVD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'fertige Diagramme'!$B$22:$B$25</c:f>
              <c:strCache>
                <c:ptCount val="4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</c:strCache>
            </c:strRef>
          </c:cat>
          <c:val>
            <c:numRef>
              <c:f>'fertige Diagramme'!$D$22:$D$25</c:f>
              <c:numCache>
                <c:formatCode>0_-</c:formatCode>
                <c:ptCount val="4"/>
                <c:pt idx="0">
                  <c:v>88</c:v>
                </c:pt>
                <c:pt idx="1">
                  <c:v>79</c:v>
                </c:pt>
                <c:pt idx="2">
                  <c:v>62</c:v>
                </c:pt>
                <c:pt idx="3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C-4EC5-94C9-DDF83EF516F3}"/>
            </c:ext>
          </c:extLst>
        </c:ser>
        <c:ser>
          <c:idx val="2"/>
          <c:order val="2"/>
          <c:tx>
            <c:strRef>
              <c:f>'fertige Diagramme'!$E$21</c:f>
              <c:strCache>
                <c:ptCount val="1"/>
                <c:pt idx="0">
                  <c:v>BluRay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'fertige Diagramme'!$B$22:$B$25</c:f>
              <c:strCache>
                <c:ptCount val="4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</c:strCache>
            </c:strRef>
          </c:cat>
          <c:val>
            <c:numRef>
              <c:f>'fertige Diagramme'!$E$22:$E$25</c:f>
              <c:numCache>
                <c:formatCode>0_-</c:formatCode>
                <c:ptCount val="4"/>
                <c:pt idx="0">
                  <c:v>32</c:v>
                </c:pt>
                <c:pt idx="1">
                  <c:v>51</c:v>
                </c:pt>
                <c:pt idx="2">
                  <c:v>68</c:v>
                </c:pt>
                <c:pt idx="3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DC-4EC5-94C9-DDF83EF51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840280"/>
        <c:axId val="415843560"/>
      </c:lineChart>
      <c:catAx>
        <c:axId val="41584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5843560"/>
        <c:crosses val="autoZero"/>
        <c:auto val="1"/>
        <c:lblAlgn val="ctr"/>
        <c:lblOffset val="100"/>
        <c:noMultiLvlLbl val="0"/>
      </c:catAx>
      <c:valAx>
        <c:axId val="41584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584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'fertige Diagramme'!$C$35</c:f>
              <c:strCache>
                <c:ptCount val="1"/>
                <c:pt idx="0">
                  <c:v>Mandate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5B8-42A2-9471-1A4858C4B9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5B8-42A2-9471-1A4858C4B92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5B8-42A2-9471-1A4858C4B92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5B8-42A2-9471-1A4858C4B92A}"/>
              </c:ext>
            </c:extLst>
          </c:dPt>
          <c:cat>
            <c:strRef>
              <c:f>'fertige Diagramme'!$B$36:$B$39</c:f>
              <c:strCache>
                <c:ptCount val="4"/>
                <c:pt idx="0">
                  <c:v>Partei 1</c:v>
                </c:pt>
                <c:pt idx="1">
                  <c:v>Partei 2</c:v>
                </c:pt>
                <c:pt idx="2">
                  <c:v>Partei 3</c:v>
                </c:pt>
                <c:pt idx="3">
                  <c:v>Partei 4</c:v>
                </c:pt>
              </c:strCache>
            </c:strRef>
          </c:cat>
          <c:val>
            <c:numRef>
              <c:f>'fertige Diagramme'!$C$36:$C$39</c:f>
              <c:numCache>
                <c:formatCode>0_-</c:formatCode>
                <c:ptCount val="4"/>
                <c:pt idx="0">
                  <c:v>150</c:v>
                </c:pt>
                <c:pt idx="1">
                  <c:v>210</c:v>
                </c:pt>
                <c:pt idx="2">
                  <c:v>70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7-4398-8E91-028BAD37A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'fertige Diagramme'!$C$50</c:f>
              <c:strCache>
                <c:ptCount val="1"/>
                <c:pt idx="0">
                  <c:v>Wert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'fertige Diagramme'!$B$51:$B$58</c:f>
              <c:numCache>
                <c:formatCode>m/d/yyyy</c:formatCode>
                <c:ptCount val="8"/>
                <c:pt idx="0">
                  <c:v>7320</c:v>
                </c:pt>
                <c:pt idx="1">
                  <c:v>7373</c:v>
                </c:pt>
                <c:pt idx="2">
                  <c:v>7545</c:v>
                </c:pt>
                <c:pt idx="3">
                  <c:v>7944</c:v>
                </c:pt>
                <c:pt idx="4">
                  <c:v>7992</c:v>
                </c:pt>
                <c:pt idx="5">
                  <c:v>8040</c:v>
                </c:pt>
                <c:pt idx="6">
                  <c:v>8334</c:v>
                </c:pt>
                <c:pt idx="7">
                  <c:v>8398</c:v>
                </c:pt>
              </c:numCache>
            </c:numRef>
          </c:cat>
          <c:val>
            <c:numRef>
              <c:f>'fertige Diagramme'!$C$51:$C$58</c:f>
              <c:numCache>
                <c:formatCode>0_-</c:formatCode>
                <c:ptCount val="8"/>
                <c:pt idx="0">
                  <c:v>18</c:v>
                </c:pt>
                <c:pt idx="1">
                  <c:v>35</c:v>
                </c:pt>
                <c:pt idx="2">
                  <c:v>70</c:v>
                </c:pt>
                <c:pt idx="3">
                  <c:v>135</c:v>
                </c:pt>
                <c:pt idx="4">
                  <c:v>120</c:v>
                </c:pt>
                <c:pt idx="5">
                  <c:v>125</c:v>
                </c:pt>
                <c:pt idx="6">
                  <c:v>180</c:v>
                </c:pt>
                <c:pt idx="7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5C-4EFE-B3BE-C2DA807B6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921896"/>
        <c:axId val="1089921240"/>
      </c:lineChart>
      <c:dateAx>
        <c:axId val="108992189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9921240"/>
        <c:crosses val="autoZero"/>
        <c:auto val="1"/>
        <c:lblOffset val="100"/>
        <c:baseTimeUnit val="months"/>
      </c:dateAx>
      <c:valAx>
        <c:axId val="108992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9921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'fertige Diagramme'!$C$35</c:f>
              <c:strCache>
                <c:ptCount val="1"/>
                <c:pt idx="0">
                  <c:v>Mandate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3B-401C-84AA-A131908B9D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3B-401C-84AA-A131908B9D1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3B-401C-84AA-A131908B9D1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3B-401C-84AA-A131908B9D13}"/>
              </c:ext>
            </c:extLst>
          </c:dPt>
          <c:cat>
            <c:strRef>
              <c:f>'fertige Diagramme'!$B$36:$B$39</c:f>
              <c:strCache>
                <c:ptCount val="4"/>
                <c:pt idx="0">
                  <c:v>Partei 1</c:v>
                </c:pt>
                <c:pt idx="1">
                  <c:v>Partei 2</c:v>
                </c:pt>
                <c:pt idx="2">
                  <c:v>Partei 3</c:v>
                </c:pt>
                <c:pt idx="3">
                  <c:v>Partei 4</c:v>
                </c:pt>
              </c:strCache>
            </c:strRef>
          </c:cat>
          <c:val>
            <c:numRef>
              <c:f>'fertige Diagramme'!$C$36:$C$39</c:f>
              <c:numCache>
                <c:formatCode>0_-</c:formatCode>
                <c:ptCount val="4"/>
                <c:pt idx="0">
                  <c:v>150</c:v>
                </c:pt>
                <c:pt idx="1">
                  <c:v>210</c:v>
                </c:pt>
                <c:pt idx="2">
                  <c:v>70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91-47CA-988F-42641E4F6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'fertige Diagramme'!$C$35</c:f>
              <c:strCache>
                <c:ptCount val="1"/>
                <c:pt idx="0">
                  <c:v>Mandate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'fertige Diagramme'!$B$36:$B$39</c:f>
              <c:strCache>
                <c:ptCount val="4"/>
                <c:pt idx="0">
                  <c:v>Partei 1</c:v>
                </c:pt>
                <c:pt idx="1">
                  <c:v>Partei 2</c:v>
                </c:pt>
                <c:pt idx="2">
                  <c:v>Partei 3</c:v>
                </c:pt>
                <c:pt idx="3">
                  <c:v>Partei 4</c:v>
                </c:pt>
              </c:strCache>
            </c:strRef>
          </c:cat>
          <c:val>
            <c:numRef>
              <c:f>'fertige Diagramme'!$C$36:$C$39</c:f>
              <c:numCache>
                <c:formatCode>0_-</c:formatCode>
                <c:ptCount val="4"/>
                <c:pt idx="0">
                  <c:v>150</c:v>
                </c:pt>
                <c:pt idx="1">
                  <c:v>210</c:v>
                </c:pt>
                <c:pt idx="2">
                  <c:v>70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9-4F2F-B723-8E65F45F6E54}"/>
            </c:ext>
          </c:extLst>
        </c:ser>
        <c:ser>
          <c:idx val="0"/>
          <c:order val="1"/>
          <c:tx>
            <c:strRef>
              <c:f>'fertige Diagramme'!$C$35</c:f>
              <c:strCache>
                <c:ptCount val="1"/>
                <c:pt idx="0">
                  <c:v>Mandate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989-4F2F-B723-8E65F45F6E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989-4F2F-B723-8E65F45F6E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989-4F2F-B723-8E65F45F6E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989-4F2F-B723-8E65F45F6E54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'fertige Diagramme'!$B$36:$B$39</c:f>
              <c:strCache>
                <c:ptCount val="4"/>
                <c:pt idx="0">
                  <c:v>Partei 1</c:v>
                </c:pt>
                <c:pt idx="1">
                  <c:v>Partei 2</c:v>
                </c:pt>
                <c:pt idx="2">
                  <c:v>Partei 3</c:v>
                </c:pt>
                <c:pt idx="3">
                  <c:v>Partei 4</c:v>
                </c:pt>
              </c:strCache>
            </c:strRef>
          </c:cat>
          <c:val>
            <c:numRef>
              <c:f>'fertige Diagramme'!$C$36:$C$39</c:f>
              <c:numCache>
                <c:formatCode>0_-</c:formatCode>
                <c:ptCount val="4"/>
                <c:pt idx="0">
                  <c:v>150</c:v>
                </c:pt>
                <c:pt idx="1">
                  <c:v>210</c:v>
                </c:pt>
                <c:pt idx="2">
                  <c:v>70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89-4F2F-B723-8E65F45F6E5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de-DE"/>
    </a:p>
  </c:txPr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/>
    <cx:plotArea>
      <cx:plotAreaRegion>
        <cx:series layoutId="waterfall" uniqueId="{CC66DBC9-B867-4607-BC37-73DD7D080A64}"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99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7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microsoft.com/office/2014/relationships/chartEx" Target="../charts/chartEx1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87922</xdr:colOff>
      <xdr:row>24</xdr:row>
      <xdr:rowOff>68139</xdr:rowOff>
    </xdr:from>
    <xdr:to>
      <xdr:col>12</xdr:col>
      <xdr:colOff>769326</xdr:colOff>
      <xdr:row>39</xdr:row>
      <xdr:rowOff>124556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0</xdr:colOff>
      <xdr:row>15</xdr:row>
      <xdr:rowOff>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12</xdr:col>
      <xdr:colOff>0</xdr:colOff>
      <xdr:row>30</xdr:row>
      <xdr:rowOff>0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19</xdr:col>
      <xdr:colOff>0</xdr:colOff>
      <xdr:row>30</xdr:row>
      <xdr:rowOff>0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31</xdr:row>
      <xdr:rowOff>0</xdr:rowOff>
    </xdr:from>
    <xdr:to>
      <xdr:col>19</xdr:col>
      <xdr:colOff>0</xdr:colOff>
      <xdr:row>45</xdr:row>
      <xdr:rowOff>0</xdr:rowOff>
    </xdr:to>
    <xdr:graphicFrame macro="">
      <xdr:nvGraphicFramePr>
        <xdr:cNvPr id="16" name="Diagramm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46</xdr:row>
      <xdr:rowOff>0</xdr:rowOff>
    </xdr:from>
    <xdr:to>
      <xdr:col>12</xdr:col>
      <xdr:colOff>0</xdr:colOff>
      <xdr:row>60</xdr:row>
      <xdr:rowOff>0</xdr:rowOff>
    </xdr:to>
    <xdr:graphicFrame macro="">
      <xdr:nvGraphicFramePr>
        <xdr:cNvPr id="17" name="Diagramm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62</xdr:row>
      <xdr:rowOff>0</xdr:rowOff>
    </xdr:from>
    <xdr:to>
      <xdr:col>14</xdr:col>
      <xdr:colOff>0</xdr:colOff>
      <xdr:row>75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9" name="Diagramm 1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AT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6</xdr:col>
      <xdr:colOff>0</xdr:colOff>
      <xdr:row>31</xdr:row>
      <xdr:rowOff>0</xdr:rowOff>
    </xdr:from>
    <xdr:to>
      <xdr:col>12</xdr:col>
      <xdr:colOff>0</xdr:colOff>
      <xdr:row>45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0038" cy="601175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="130" zoomScaleNormal="130" zoomScalePageLayoutView="70" workbookViewId="0">
      <selection sqref="A1:M1"/>
    </sheetView>
  </sheetViews>
  <sheetFormatPr baseColWidth="10" defaultRowHeight="15" x14ac:dyDescent="0.25"/>
  <cols>
    <col min="1" max="1" width="4.28515625" customWidth="1"/>
    <col min="2" max="2" width="11" customWidth="1"/>
    <col min="3" max="3" width="13.28515625" customWidth="1"/>
    <col min="4" max="10" width="16" customWidth="1"/>
    <col min="11" max="11" width="10" customWidth="1"/>
    <col min="12" max="13" width="12.85546875" hidden="1" customWidth="1"/>
  </cols>
  <sheetData>
    <row r="1" spans="1:13" ht="34.5" x14ac:dyDescent="0.45">
      <c r="A1" s="96" t="s">
        <v>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ht="30.75" thickBot="1" x14ac:dyDescent="0.3">
      <c r="A3" s="13" t="s">
        <v>0</v>
      </c>
      <c r="B3" s="13" t="s">
        <v>1</v>
      </c>
      <c r="C3" s="13" t="s">
        <v>28</v>
      </c>
      <c r="D3" s="13" t="s">
        <v>29</v>
      </c>
      <c r="E3" s="13" t="s">
        <v>30</v>
      </c>
      <c r="F3" s="14" t="s">
        <v>21</v>
      </c>
      <c r="G3" s="13" t="s">
        <v>31</v>
      </c>
      <c r="H3" s="13" t="s">
        <v>32</v>
      </c>
      <c r="I3" s="14" t="s">
        <v>22</v>
      </c>
      <c r="J3" s="14" t="s">
        <v>23</v>
      </c>
      <c r="K3" s="13" t="s">
        <v>2</v>
      </c>
      <c r="L3" s="13" t="s">
        <v>26</v>
      </c>
      <c r="M3" s="21" t="s">
        <v>3</v>
      </c>
    </row>
    <row r="4" spans="1:13" x14ac:dyDescent="0.25">
      <c r="A4" s="24">
        <v>1</v>
      </c>
      <c r="B4" s="5" t="s">
        <v>4</v>
      </c>
      <c r="C4" s="29">
        <v>1.21</v>
      </c>
      <c r="D4" s="32">
        <v>193160</v>
      </c>
      <c r="E4" s="33"/>
      <c r="F4" s="41"/>
      <c r="G4" s="32">
        <v>103020</v>
      </c>
      <c r="H4" s="33"/>
      <c r="I4" s="41"/>
      <c r="J4" s="41"/>
      <c r="K4" s="6"/>
      <c r="L4" s="46"/>
      <c r="M4" s="50"/>
    </row>
    <row r="5" spans="1:13" x14ac:dyDescent="0.25">
      <c r="A5" s="25">
        <v>2</v>
      </c>
      <c r="B5" s="1"/>
      <c r="C5" s="28">
        <v>1.1399999999999999</v>
      </c>
      <c r="D5" s="34">
        <v>169220</v>
      </c>
      <c r="E5" s="38"/>
      <c r="F5" s="44"/>
      <c r="G5" s="34">
        <v>94330</v>
      </c>
      <c r="H5" s="38"/>
      <c r="I5" s="44"/>
      <c r="J5" s="44"/>
      <c r="K5" s="2"/>
      <c r="L5" s="48"/>
      <c r="M5" s="52"/>
    </row>
    <row r="6" spans="1:13" x14ac:dyDescent="0.25">
      <c r="A6" s="25"/>
      <c r="B6" s="1"/>
      <c r="C6" s="28">
        <v>1.1299999999999999</v>
      </c>
      <c r="D6" s="34">
        <v>199060</v>
      </c>
      <c r="E6" s="38"/>
      <c r="F6" s="44"/>
      <c r="G6" s="34">
        <v>101940</v>
      </c>
      <c r="H6" s="38"/>
      <c r="I6" s="44"/>
      <c r="J6" s="44"/>
      <c r="K6" s="2"/>
      <c r="L6" s="48"/>
      <c r="M6" s="52"/>
    </row>
    <row r="7" spans="1:13" x14ac:dyDescent="0.25">
      <c r="A7" s="25"/>
      <c r="B7" s="1"/>
      <c r="C7" s="28">
        <v>1.08</v>
      </c>
      <c r="D7" s="34">
        <v>141740</v>
      </c>
      <c r="E7" s="38"/>
      <c r="F7" s="44"/>
      <c r="G7" s="34">
        <v>112000</v>
      </c>
      <c r="H7" s="38"/>
      <c r="I7" s="44"/>
      <c r="J7" s="44"/>
      <c r="K7" s="2"/>
      <c r="L7" s="48"/>
      <c r="M7" s="52"/>
    </row>
    <row r="8" spans="1:13" x14ac:dyDescent="0.25">
      <c r="A8" s="25"/>
      <c r="B8" s="1"/>
      <c r="C8" s="28">
        <v>1.1200000000000001</v>
      </c>
      <c r="D8" s="34">
        <v>198330</v>
      </c>
      <c r="E8" s="38"/>
      <c r="F8" s="44"/>
      <c r="G8" s="34">
        <v>90700</v>
      </c>
      <c r="H8" s="38"/>
      <c r="I8" s="44"/>
      <c r="J8" s="44"/>
      <c r="K8" s="2"/>
      <c r="L8" s="48"/>
      <c r="M8" s="52"/>
    </row>
    <row r="9" spans="1:13" x14ac:dyDescent="0.25">
      <c r="A9" s="25"/>
      <c r="B9" s="1"/>
      <c r="C9" s="28">
        <v>1.0900000000000001</v>
      </c>
      <c r="D9" s="34">
        <v>190950</v>
      </c>
      <c r="E9" s="38"/>
      <c r="F9" s="44"/>
      <c r="G9" s="34">
        <v>125490</v>
      </c>
      <c r="H9" s="38"/>
      <c r="I9" s="44"/>
      <c r="J9" s="44"/>
      <c r="K9" s="2"/>
      <c r="L9" s="48"/>
      <c r="M9" s="52"/>
    </row>
    <row r="10" spans="1:13" x14ac:dyDescent="0.25">
      <c r="A10" s="25"/>
      <c r="B10" s="1"/>
      <c r="C10" s="28">
        <v>1.1100000000000001</v>
      </c>
      <c r="D10" s="34">
        <v>157190</v>
      </c>
      <c r="E10" s="38"/>
      <c r="F10" s="44"/>
      <c r="G10" s="34">
        <v>115930</v>
      </c>
      <c r="H10" s="38"/>
      <c r="I10" s="44"/>
      <c r="J10" s="44"/>
      <c r="K10" s="2"/>
      <c r="L10" s="48"/>
      <c r="M10" s="52"/>
    </row>
    <row r="11" spans="1:13" x14ac:dyDescent="0.25">
      <c r="A11" s="25"/>
      <c r="B11" s="1"/>
      <c r="C11" s="28">
        <v>1.08</v>
      </c>
      <c r="D11" s="34">
        <v>152320</v>
      </c>
      <c r="E11" s="38"/>
      <c r="F11" s="44"/>
      <c r="G11" s="34">
        <v>117760</v>
      </c>
      <c r="H11" s="38"/>
      <c r="I11" s="44"/>
      <c r="J11" s="44"/>
      <c r="K11" s="2"/>
      <c r="L11" s="48"/>
      <c r="M11" s="52"/>
    </row>
    <row r="12" spans="1:13" x14ac:dyDescent="0.25">
      <c r="A12" s="25"/>
      <c r="B12" s="1"/>
      <c r="C12" s="28">
        <v>1.1299999999999999</v>
      </c>
      <c r="D12" s="34">
        <v>166590</v>
      </c>
      <c r="E12" s="38"/>
      <c r="F12" s="44"/>
      <c r="G12" s="34">
        <v>100300</v>
      </c>
      <c r="H12" s="38"/>
      <c r="I12" s="44"/>
      <c r="J12" s="44"/>
      <c r="K12" s="2"/>
      <c r="L12" s="48"/>
      <c r="M12" s="52"/>
    </row>
    <row r="13" spans="1:13" x14ac:dyDescent="0.25">
      <c r="A13" s="25"/>
      <c r="B13" s="1"/>
      <c r="C13" s="28">
        <v>1.1200000000000001</v>
      </c>
      <c r="D13" s="34">
        <v>181100</v>
      </c>
      <c r="E13" s="38"/>
      <c r="F13" s="44"/>
      <c r="G13" s="34">
        <v>106040</v>
      </c>
      <c r="H13" s="38"/>
      <c r="I13" s="44"/>
      <c r="J13" s="44"/>
      <c r="K13" s="2"/>
      <c r="L13" s="48"/>
      <c r="M13" s="52"/>
    </row>
    <row r="14" spans="1:13" x14ac:dyDescent="0.25">
      <c r="A14" s="25"/>
      <c r="B14" s="1"/>
      <c r="C14" s="28">
        <v>1.1000000000000001</v>
      </c>
      <c r="D14" s="34">
        <v>156870</v>
      </c>
      <c r="E14" s="38"/>
      <c r="F14" s="44"/>
      <c r="G14" s="34">
        <v>116220</v>
      </c>
      <c r="H14" s="38"/>
      <c r="I14" s="44"/>
      <c r="J14" s="44"/>
      <c r="K14" s="2"/>
      <c r="L14" s="48"/>
      <c r="M14" s="52"/>
    </row>
    <row r="15" spans="1:13" ht="15.75" thickBot="1" x14ac:dyDescent="0.3">
      <c r="A15" s="26"/>
      <c r="B15" s="3"/>
      <c r="C15" s="30">
        <v>1.07</v>
      </c>
      <c r="D15" s="35">
        <v>197920</v>
      </c>
      <c r="E15" s="40"/>
      <c r="F15" s="47"/>
      <c r="G15" s="35">
        <v>100990</v>
      </c>
      <c r="H15" s="40"/>
      <c r="I15" s="47"/>
      <c r="J15" s="47"/>
      <c r="K15" s="4"/>
      <c r="L15" s="49"/>
      <c r="M15" s="53"/>
    </row>
    <row r="16" spans="1:13" ht="15.75" thickBot="1" x14ac:dyDescent="0.3">
      <c r="A16" s="15"/>
      <c r="B16" s="15"/>
      <c r="C16" s="16" t="s">
        <v>24</v>
      </c>
      <c r="D16" s="36"/>
      <c r="E16" s="36"/>
      <c r="F16" s="42"/>
      <c r="G16" s="36"/>
      <c r="H16" s="36"/>
      <c r="I16" s="42"/>
      <c r="J16" s="42"/>
      <c r="K16" s="15"/>
      <c r="L16" s="42"/>
      <c r="M16" s="31"/>
    </row>
    <row r="17" spans="3:13" ht="15.75" thickBot="1" x14ac:dyDescent="0.3"/>
    <row r="18" spans="3:13" ht="15.75" thickBot="1" x14ac:dyDescent="0.3">
      <c r="D18" s="7" t="s">
        <v>33</v>
      </c>
      <c r="E18" s="8"/>
      <c r="F18" s="9">
        <v>0.1</v>
      </c>
      <c r="M18" s="10" t="s">
        <v>16</v>
      </c>
    </row>
    <row r="19" spans="3:13" ht="15.75" thickBot="1" x14ac:dyDescent="0.3">
      <c r="D19" s="7" t="s">
        <v>17</v>
      </c>
      <c r="E19" s="8"/>
      <c r="F19" s="11">
        <f>F18+1</f>
        <v>1.1000000000000001</v>
      </c>
      <c r="M19" s="51">
        <v>60000</v>
      </c>
    </row>
    <row r="22" spans="3:13" hidden="1" x14ac:dyDescent="0.25">
      <c r="C22" s="18" t="s">
        <v>18</v>
      </c>
      <c r="D22" s="37"/>
      <c r="E22" s="37"/>
      <c r="F22" s="43"/>
      <c r="G22" s="37"/>
      <c r="H22" s="37"/>
      <c r="I22" s="43"/>
      <c r="J22" s="43"/>
    </row>
    <row r="23" spans="3:13" hidden="1" x14ac:dyDescent="0.25">
      <c r="C23" s="19" t="s">
        <v>19</v>
      </c>
      <c r="D23" s="38"/>
      <c r="E23" s="38"/>
      <c r="F23" s="44"/>
      <c r="G23" s="38"/>
      <c r="H23" s="38"/>
      <c r="I23" s="44"/>
      <c r="J23" s="44"/>
    </row>
    <row r="24" spans="3:13" ht="15.75" hidden="1" thickBot="1" x14ac:dyDescent="0.3">
      <c r="C24" s="20" t="s">
        <v>20</v>
      </c>
      <c r="D24" s="39"/>
      <c r="E24" s="39"/>
      <c r="F24" s="45"/>
      <c r="G24" s="39"/>
      <c r="H24" s="39"/>
      <c r="I24" s="45"/>
      <c r="J24" s="45"/>
    </row>
  </sheetData>
  <mergeCells count="1">
    <mergeCell ref="A1:M1"/>
  </mergeCells>
  <pageMargins left="0.70866141732283461" right="0.70866141732283461" top="0.78740157480314965" bottom="0.78740157480314965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30" zoomScaleNormal="130" workbookViewId="0">
      <selection sqref="A1:M1"/>
    </sheetView>
  </sheetViews>
  <sheetFormatPr baseColWidth="10" defaultRowHeight="15" x14ac:dyDescent="0.25"/>
  <cols>
    <col min="1" max="1" width="4.28515625" customWidth="1"/>
    <col min="2" max="2" width="11" customWidth="1"/>
    <col min="3" max="3" width="13.28515625" customWidth="1"/>
    <col min="4" max="10" width="16" customWidth="1"/>
    <col min="11" max="11" width="10" customWidth="1"/>
    <col min="12" max="13" width="12.85546875" hidden="1" customWidth="1"/>
  </cols>
  <sheetData>
    <row r="1" spans="1:13" ht="34.5" x14ac:dyDescent="0.45">
      <c r="A1" s="96" t="s">
        <v>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ht="30.75" thickBot="1" x14ac:dyDescent="0.3">
      <c r="A3" s="13" t="s">
        <v>0</v>
      </c>
      <c r="B3" s="13" t="s">
        <v>1</v>
      </c>
      <c r="C3" s="13" t="s">
        <v>28</v>
      </c>
      <c r="D3" s="13" t="s">
        <v>29</v>
      </c>
      <c r="E3" s="13" t="s">
        <v>30</v>
      </c>
      <c r="F3" s="14" t="s">
        <v>21</v>
      </c>
      <c r="G3" s="13" t="s">
        <v>31</v>
      </c>
      <c r="H3" s="13" t="s">
        <v>32</v>
      </c>
      <c r="I3" s="14" t="s">
        <v>22</v>
      </c>
      <c r="J3" s="14" t="s">
        <v>23</v>
      </c>
      <c r="K3" s="13" t="s">
        <v>2</v>
      </c>
      <c r="L3" s="13" t="s">
        <v>26</v>
      </c>
      <c r="M3" s="21" t="s">
        <v>3</v>
      </c>
    </row>
    <row r="4" spans="1:13" x14ac:dyDescent="0.25">
      <c r="A4" s="24">
        <v>1</v>
      </c>
      <c r="B4" s="5" t="s">
        <v>4</v>
      </c>
      <c r="C4" s="29">
        <v>1.21</v>
      </c>
      <c r="D4" s="32">
        <v>193160</v>
      </c>
      <c r="E4" s="33">
        <f>D4/$F$19</f>
        <v>175600</v>
      </c>
      <c r="F4" s="41">
        <f>E4/C4</f>
        <v>145123.96694214878</v>
      </c>
      <c r="G4" s="32">
        <v>103020</v>
      </c>
      <c r="H4" s="33">
        <f>G4/$F$19</f>
        <v>93654.545454545441</v>
      </c>
      <c r="I4" s="41">
        <f>H4/C4</f>
        <v>77400.450788880538</v>
      </c>
      <c r="J4" s="41">
        <f>F4-I4</f>
        <v>67723.51615326824</v>
      </c>
      <c r="K4" s="12">
        <f>J4/$J$16</f>
        <v>0.10173943828456974</v>
      </c>
      <c r="L4" s="46"/>
      <c r="M4" s="50"/>
    </row>
    <row r="5" spans="1:13" x14ac:dyDescent="0.25">
      <c r="A5" s="25">
        <v>2</v>
      </c>
      <c r="B5" s="5" t="s">
        <v>5</v>
      </c>
      <c r="C5" s="28">
        <v>1.1399999999999999</v>
      </c>
      <c r="D5" s="34">
        <v>169220</v>
      </c>
      <c r="E5" s="33">
        <f t="shared" ref="E5:E15" si="0">D5/$F$19</f>
        <v>153836.36363636362</v>
      </c>
      <c r="F5" s="41">
        <f t="shared" ref="F5:F15" si="1">E5/C5</f>
        <v>134944.17862838914</v>
      </c>
      <c r="G5" s="34">
        <v>94330</v>
      </c>
      <c r="H5" s="33">
        <f t="shared" ref="H5:H15" si="2">G5/$F$19</f>
        <v>85754.545454545441</v>
      </c>
      <c r="I5" s="41">
        <f t="shared" ref="I5:I15" si="3">H5/C5</f>
        <v>75223.285486443376</v>
      </c>
      <c r="J5" s="41">
        <f t="shared" ref="J5:J15" si="4">F5-I5</f>
        <v>59720.893141945766</v>
      </c>
      <c r="K5" s="12">
        <f t="shared" ref="K5:K15" si="5">J5/$J$16</f>
        <v>8.9717286804240418E-2</v>
      </c>
      <c r="L5" s="48"/>
      <c r="M5" s="52"/>
    </row>
    <row r="6" spans="1:13" x14ac:dyDescent="0.25">
      <c r="A6" s="24">
        <v>3</v>
      </c>
      <c r="B6" s="5" t="s">
        <v>6</v>
      </c>
      <c r="C6" s="28">
        <v>1.1299999999999999</v>
      </c>
      <c r="D6" s="34">
        <v>199060</v>
      </c>
      <c r="E6" s="33">
        <f t="shared" si="0"/>
        <v>180963.63636363635</v>
      </c>
      <c r="F6" s="41">
        <f t="shared" si="1"/>
        <v>160144.81094127113</v>
      </c>
      <c r="G6" s="34">
        <v>101940</v>
      </c>
      <c r="H6" s="33">
        <f t="shared" si="2"/>
        <v>92672.727272727265</v>
      </c>
      <c r="I6" s="41">
        <f t="shared" si="3"/>
        <v>82011.263073209979</v>
      </c>
      <c r="J6" s="41">
        <f t="shared" si="4"/>
        <v>78133.547868061156</v>
      </c>
      <c r="K6" s="12">
        <f t="shared" si="5"/>
        <v>0.11737818298280225</v>
      </c>
      <c r="L6" s="48"/>
      <c r="M6" s="52"/>
    </row>
    <row r="7" spans="1:13" x14ac:dyDescent="0.25">
      <c r="A7" s="25">
        <v>4</v>
      </c>
      <c r="B7" s="5" t="s">
        <v>7</v>
      </c>
      <c r="C7" s="28">
        <v>1.08</v>
      </c>
      <c r="D7" s="34">
        <v>141740</v>
      </c>
      <c r="E7" s="33">
        <f t="shared" si="0"/>
        <v>128854.54545454544</v>
      </c>
      <c r="F7" s="41">
        <f t="shared" si="1"/>
        <v>119309.76430976429</v>
      </c>
      <c r="G7" s="34">
        <v>112000</v>
      </c>
      <c r="H7" s="33">
        <f t="shared" si="2"/>
        <v>101818.18181818181</v>
      </c>
      <c r="I7" s="41">
        <f t="shared" si="3"/>
        <v>94276.094276094256</v>
      </c>
      <c r="J7" s="41">
        <f t="shared" si="4"/>
        <v>25033.670033670031</v>
      </c>
      <c r="K7" s="12">
        <f t="shared" si="5"/>
        <v>3.7607491047316872E-2</v>
      </c>
      <c r="L7" s="48"/>
      <c r="M7" s="52"/>
    </row>
    <row r="8" spans="1:13" x14ac:dyDescent="0.25">
      <c r="A8" s="24">
        <v>5</v>
      </c>
      <c r="B8" s="5" t="s">
        <v>8</v>
      </c>
      <c r="C8" s="28">
        <v>1.1200000000000001</v>
      </c>
      <c r="D8" s="34">
        <v>198330</v>
      </c>
      <c r="E8" s="33">
        <f t="shared" si="0"/>
        <v>180299.99999999997</v>
      </c>
      <c r="F8" s="41">
        <f t="shared" si="1"/>
        <v>160982.14285714281</v>
      </c>
      <c r="G8" s="34">
        <v>90700</v>
      </c>
      <c r="H8" s="33">
        <f t="shared" si="2"/>
        <v>82454.545454545441</v>
      </c>
      <c r="I8" s="41">
        <f t="shared" si="3"/>
        <v>73620.129870129851</v>
      </c>
      <c r="J8" s="41">
        <f t="shared" si="4"/>
        <v>87362.01298701296</v>
      </c>
      <c r="K8" s="12">
        <f t="shared" si="5"/>
        <v>0.13124188809973736</v>
      </c>
      <c r="L8" s="48"/>
      <c r="M8" s="52"/>
    </row>
    <row r="9" spans="1:13" x14ac:dyDescent="0.25">
      <c r="A9" s="25">
        <v>6</v>
      </c>
      <c r="B9" s="5" t="s">
        <v>9</v>
      </c>
      <c r="C9" s="28">
        <v>1.0900000000000001</v>
      </c>
      <c r="D9" s="34">
        <v>190950</v>
      </c>
      <c r="E9" s="33">
        <f t="shared" si="0"/>
        <v>173590.90909090909</v>
      </c>
      <c r="F9" s="41">
        <f t="shared" si="1"/>
        <v>159257.71476230191</v>
      </c>
      <c r="G9" s="34">
        <v>125490</v>
      </c>
      <c r="H9" s="33">
        <f t="shared" si="2"/>
        <v>114081.81818181818</v>
      </c>
      <c r="I9" s="41">
        <f t="shared" si="3"/>
        <v>104662.21851542951</v>
      </c>
      <c r="J9" s="41">
        <f t="shared" si="4"/>
        <v>54595.496246872397</v>
      </c>
      <c r="K9" s="12">
        <f t="shared" si="5"/>
        <v>8.2017524141148421E-2</v>
      </c>
      <c r="L9" s="48"/>
      <c r="M9" s="52"/>
    </row>
    <row r="10" spans="1:13" x14ac:dyDescent="0.25">
      <c r="A10" s="24">
        <v>7</v>
      </c>
      <c r="B10" s="5" t="s">
        <v>10</v>
      </c>
      <c r="C10" s="28">
        <v>1.1100000000000001</v>
      </c>
      <c r="D10" s="34">
        <v>157190</v>
      </c>
      <c r="E10" s="33">
        <f t="shared" si="0"/>
        <v>142900</v>
      </c>
      <c r="F10" s="41">
        <f t="shared" si="1"/>
        <v>128738.73873873873</v>
      </c>
      <c r="G10" s="34">
        <v>115930</v>
      </c>
      <c r="H10" s="33">
        <f t="shared" si="2"/>
        <v>105390.90909090909</v>
      </c>
      <c r="I10" s="41">
        <f t="shared" si="3"/>
        <v>94946.764946764932</v>
      </c>
      <c r="J10" s="41">
        <f t="shared" si="4"/>
        <v>33791.973791973796</v>
      </c>
      <c r="K10" s="12">
        <f t="shared" si="5"/>
        <v>5.0764883860159767E-2</v>
      </c>
      <c r="L10" s="48"/>
      <c r="M10" s="52"/>
    </row>
    <row r="11" spans="1:13" x14ac:dyDescent="0.25">
      <c r="A11" s="25">
        <v>8</v>
      </c>
      <c r="B11" s="5" t="s">
        <v>11</v>
      </c>
      <c r="C11" s="28">
        <v>1.08</v>
      </c>
      <c r="D11" s="34">
        <v>152320</v>
      </c>
      <c r="E11" s="33">
        <f t="shared" si="0"/>
        <v>138472.72727272726</v>
      </c>
      <c r="F11" s="41">
        <f t="shared" si="1"/>
        <v>128215.48821548819</v>
      </c>
      <c r="G11" s="34">
        <v>117760</v>
      </c>
      <c r="H11" s="33">
        <f t="shared" si="2"/>
        <v>107054.54545454544</v>
      </c>
      <c r="I11" s="41">
        <f t="shared" si="3"/>
        <v>99124.579124579104</v>
      </c>
      <c r="J11" s="41">
        <f t="shared" si="4"/>
        <v>29090.909090909088</v>
      </c>
      <c r="K11" s="12">
        <f t="shared" si="5"/>
        <v>4.3702585426875294E-2</v>
      </c>
      <c r="L11" s="48"/>
      <c r="M11" s="52"/>
    </row>
    <row r="12" spans="1:13" x14ac:dyDescent="0.25">
      <c r="A12" s="24">
        <v>9</v>
      </c>
      <c r="B12" s="5" t="s">
        <v>12</v>
      </c>
      <c r="C12" s="28">
        <v>1.1299999999999999</v>
      </c>
      <c r="D12" s="34">
        <v>166590</v>
      </c>
      <c r="E12" s="33">
        <f t="shared" si="0"/>
        <v>151445.45454545453</v>
      </c>
      <c r="F12" s="41">
        <f t="shared" si="1"/>
        <v>134022.52614641996</v>
      </c>
      <c r="G12" s="34">
        <v>100300</v>
      </c>
      <c r="H12" s="33">
        <f t="shared" si="2"/>
        <v>91181.818181818177</v>
      </c>
      <c r="I12" s="41">
        <f t="shared" si="3"/>
        <v>80691.874497184239</v>
      </c>
      <c r="J12" s="41">
        <f t="shared" si="4"/>
        <v>53330.651649235719</v>
      </c>
      <c r="K12" s="12">
        <f t="shared" si="5"/>
        <v>8.0117377985275531E-2</v>
      </c>
      <c r="L12" s="48"/>
      <c r="M12" s="52"/>
    </row>
    <row r="13" spans="1:13" x14ac:dyDescent="0.25">
      <c r="A13" s="25">
        <v>10</v>
      </c>
      <c r="B13" s="5" t="s">
        <v>13</v>
      </c>
      <c r="C13" s="28">
        <v>1.1200000000000001</v>
      </c>
      <c r="D13" s="34">
        <v>181100</v>
      </c>
      <c r="E13" s="33">
        <f t="shared" si="0"/>
        <v>164636.36363636362</v>
      </c>
      <c r="F13" s="41">
        <f t="shared" si="1"/>
        <v>146996.75324675321</v>
      </c>
      <c r="G13" s="34">
        <v>106040</v>
      </c>
      <c r="H13" s="33">
        <f t="shared" si="2"/>
        <v>96399.999999999985</v>
      </c>
      <c r="I13" s="41">
        <f t="shared" si="3"/>
        <v>86071.428571428551</v>
      </c>
      <c r="J13" s="41">
        <f t="shared" si="4"/>
        <v>60925.324675324664</v>
      </c>
      <c r="K13" s="12">
        <f t="shared" si="5"/>
        <v>9.1526675840994956E-2</v>
      </c>
      <c r="L13" s="48"/>
      <c r="M13" s="52"/>
    </row>
    <row r="14" spans="1:13" x14ac:dyDescent="0.25">
      <c r="A14" s="24">
        <v>11</v>
      </c>
      <c r="B14" s="5" t="s">
        <v>14</v>
      </c>
      <c r="C14" s="28">
        <v>1.1000000000000001</v>
      </c>
      <c r="D14" s="34">
        <v>156870</v>
      </c>
      <c r="E14" s="33">
        <f t="shared" si="0"/>
        <v>142609.09090909091</v>
      </c>
      <c r="F14" s="41">
        <f t="shared" si="1"/>
        <v>129644.62809917354</v>
      </c>
      <c r="G14" s="34">
        <v>116220</v>
      </c>
      <c r="H14" s="33">
        <f t="shared" si="2"/>
        <v>105654.54545454544</v>
      </c>
      <c r="I14" s="41">
        <f t="shared" si="3"/>
        <v>96049.586776859491</v>
      </c>
      <c r="J14" s="41">
        <f t="shared" si="4"/>
        <v>33595.041322314049</v>
      </c>
      <c r="K14" s="12">
        <f t="shared" si="5"/>
        <v>5.0469036863706844E-2</v>
      </c>
      <c r="L14" s="48"/>
      <c r="M14" s="52"/>
    </row>
    <row r="15" spans="1:13" ht="15.75" thickBot="1" x14ac:dyDescent="0.3">
      <c r="A15" s="25">
        <v>12</v>
      </c>
      <c r="B15" s="5" t="s">
        <v>15</v>
      </c>
      <c r="C15" s="30">
        <v>1.07</v>
      </c>
      <c r="D15" s="35">
        <v>197920</v>
      </c>
      <c r="E15" s="33">
        <f t="shared" si="0"/>
        <v>179927.27272727271</v>
      </c>
      <c r="F15" s="41">
        <f t="shared" si="1"/>
        <v>168156.32965165674</v>
      </c>
      <c r="G15" s="35">
        <v>100990</v>
      </c>
      <c r="H15" s="33">
        <f t="shared" si="2"/>
        <v>91809.090909090897</v>
      </c>
      <c r="I15" s="41">
        <f t="shared" si="3"/>
        <v>85802.88870008495</v>
      </c>
      <c r="J15" s="41">
        <f t="shared" si="4"/>
        <v>82353.440951571785</v>
      </c>
      <c r="K15" s="12">
        <f t="shared" si="5"/>
        <v>0.12371762866317237</v>
      </c>
      <c r="L15" s="49"/>
      <c r="M15" s="53"/>
    </row>
    <row r="16" spans="1:13" ht="15.75" thickBot="1" x14ac:dyDescent="0.3">
      <c r="A16" s="15"/>
      <c r="B16" s="15"/>
      <c r="C16" s="16" t="s">
        <v>24</v>
      </c>
      <c r="D16" s="36">
        <f t="shared" ref="D16:K16" si="6">SUM(D4:D15)</f>
        <v>2104450</v>
      </c>
      <c r="E16" s="36">
        <f t="shared" si="6"/>
        <v>1913136.3636363635</v>
      </c>
      <c r="F16" s="42">
        <f t="shared" si="6"/>
        <v>1715537.0425392485</v>
      </c>
      <c r="G16" s="36">
        <f t="shared" si="6"/>
        <v>1284720</v>
      </c>
      <c r="H16" s="36">
        <f t="shared" si="6"/>
        <v>1167927.2727272725</v>
      </c>
      <c r="I16" s="42">
        <f t="shared" si="6"/>
        <v>1049880.5646270888</v>
      </c>
      <c r="J16" s="42">
        <f t="shared" si="6"/>
        <v>665656.47791215975</v>
      </c>
      <c r="K16" s="17">
        <f t="shared" si="6"/>
        <v>0.99999999999999978</v>
      </c>
      <c r="L16" s="42"/>
      <c r="M16" s="31"/>
    </row>
    <row r="17" spans="3:13" ht="15.75" thickBot="1" x14ac:dyDescent="0.3"/>
    <row r="18" spans="3:13" ht="15.75" thickBot="1" x14ac:dyDescent="0.3">
      <c r="D18" s="7" t="s">
        <v>33</v>
      </c>
      <c r="E18" s="8"/>
      <c r="F18" s="9">
        <v>0.1</v>
      </c>
      <c r="M18" s="10" t="s">
        <v>16</v>
      </c>
    </row>
    <row r="19" spans="3:13" ht="15.75" thickBot="1" x14ac:dyDescent="0.3">
      <c r="D19" s="7" t="s">
        <v>17</v>
      </c>
      <c r="E19" s="8"/>
      <c r="F19" s="11">
        <f>F18+1</f>
        <v>1.1000000000000001</v>
      </c>
      <c r="M19" s="51">
        <v>60000</v>
      </c>
    </row>
    <row r="22" spans="3:13" hidden="1" x14ac:dyDescent="0.25">
      <c r="C22" s="18" t="s">
        <v>18</v>
      </c>
      <c r="D22" s="37"/>
      <c r="E22" s="37"/>
      <c r="F22" s="43"/>
      <c r="G22" s="37"/>
      <c r="H22" s="37"/>
      <c r="I22" s="43"/>
      <c r="J22" s="43"/>
    </row>
    <row r="23" spans="3:13" hidden="1" x14ac:dyDescent="0.25">
      <c r="C23" s="19" t="s">
        <v>19</v>
      </c>
      <c r="D23" s="38"/>
      <c r="E23" s="38"/>
      <c r="F23" s="44"/>
      <c r="G23" s="38"/>
      <c r="H23" s="38"/>
      <c r="I23" s="44"/>
      <c r="J23" s="44"/>
    </row>
    <row r="24" spans="3:13" ht="15.75" hidden="1" thickBot="1" x14ac:dyDescent="0.3">
      <c r="C24" s="20" t="s">
        <v>20</v>
      </c>
      <c r="D24" s="39"/>
      <c r="E24" s="39"/>
      <c r="F24" s="45"/>
      <c r="G24" s="39"/>
      <c r="H24" s="39"/>
      <c r="I24" s="45"/>
      <c r="J24" s="45"/>
    </row>
  </sheetData>
  <mergeCells count="1">
    <mergeCell ref="A1:M1"/>
  </mergeCells>
  <pageMargins left="0.70866141732283461" right="0.70866141732283461" top="0.78740157480314965" bottom="0.78740157480314965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Layout" zoomScale="130" zoomScaleNormal="140" zoomScalePageLayoutView="130" workbookViewId="0">
      <selection sqref="A1:M1"/>
    </sheetView>
  </sheetViews>
  <sheetFormatPr baseColWidth="10" defaultRowHeight="15" x14ac:dyDescent="0.25"/>
  <cols>
    <col min="1" max="1" width="4.28515625" customWidth="1"/>
    <col min="2" max="2" width="11" customWidth="1"/>
    <col min="3" max="3" width="13.28515625" customWidth="1"/>
    <col min="4" max="10" width="16" customWidth="1"/>
    <col min="11" max="11" width="10" customWidth="1"/>
    <col min="12" max="13" width="12.85546875" hidden="1" customWidth="1"/>
  </cols>
  <sheetData>
    <row r="1" spans="1:13" ht="34.5" x14ac:dyDescent="0.45">
      <c r="A1" s="96" t="s">
        <v>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ht="30.75" thickBot="1" x14ac:dyDescent="0.3">
      <c r="A3" s="13" t="s">
        <v>0</v>
      </c>
      <c r="B3" s="13" t="s">
        <v>1</v>
      </c>
      <c r="C3" s="13" t="s">
        <v>28</v>
      </c>
      <c r="D3" s="13" t="s">
        <v>29</v>
      </c>
      <c r="E3" s="13" t="s">
        <v>30</v>
      </c>
      <c r="F3" s="14" t="s">
        <v>21</v>
      </c>
      <c r="G3" s="13" t="s">
        <v>31</v>
      </c>
      <c r="H3" s="13" t="s">
        <v>32</v>
      </c>
      <c r="I3" s="14" t="s">
        <v>22</v>
      </c>
      <c r="J3" s="14" t="s">
        <v>23</v>
      </c>
      <c r="K3" s="13" t="s">
        <v>2</v>
      </c>
      <c r="L3" s="13" t="s">
        <v>26</v>
      </c>
      <c r="M3" s="21" t="s">
        <v>3</v>
      </c>
    </row>
    <row r="4" spans="1:13" x14ac:dyDescent="0.25">
      <c r="A4" s="24">
        <v>1</v>
      </c>
      <c r="B4" s="5" t="s">
        <v>4</v>
      </c>
      <c r="C4" s="29">
        <v>1.21</v>
      </c>
      <c r="D4" s="32">
        <v>193160</v>
      </c>
      <c r="E4" s="33">
        <f>D4/$F$19</f>
        <v>175600</v>
      </c>
      <c r="F4" s="41">
        <f>E4/C4</f>
        <v>145123.96694214878</v>
      </c>
      <c r="G4" s="32">
        <v>103020</v>
      </c>
      <c r="H4" s="33">
        <f>G4/$F$19</f>
        <v>93654.545454545441</v>
      </c>
      <c r="I4" s="41">
        <f>H4/C4</f>
        <v>77400.450788880538</v>
      </c>
      <c r="J4" s="41">
        <f>F4-I4</f>
        <v>67723.51615326824</v>
      </c>
      <c r="K4" s="12">
        <f>J4/$J$16</f>
        <v>0.10173943828456974</v>
      </c>
      <c r="L4" s="46"/>
      <c r="M4" s="50"/>
    </row>
    <row r="5" spans="1:13" x14ac:dyDescent="0.25">
      <c r="A5" s="25">
        <v>2</v>
      </c>
      <c r="B5" s="5" t="s">
        <v>5</v>
      </c>
      <c r="C5" s="28">
        <v>1.1399999999999999</v>
      </c>
      <c r="D5" s="34">
        <v>169220</v>
      </c>
      <c r="E5" s="33">
        <f t="shared" ref="E5:E15" si="0">D5/$F$19</f>
        <v>153836.36363636362</v>
      </c>
      <c r="F5" s="41">
        <f t="shared" ref="F5:F15" si="1">E5/C5</f>
        <v>134944.17862838914</v>
      </c>
      <c r="G5" s="34">
        <v>94330</v>
      </c>
      <c r="H5" s="33">
        <f t="shared" ref="H5:H15" si="2">G5/$F$19</f>
        <v>85754.545454545441</v>
      </c>
      <c r="I5" s="41">
        <f t="shared" ref="I5:I15" si="3">H5/C5</f>
        <v>75223.285486443376</v>
      </c>
      <c r="J5" s="41">
        <f t="shared" ref="J5:J15" si="4">F5-I5</f>
        <v>59720.893141945766</v>
      </c>
      <c r="K5" s="12">
        <f t="shared" ref="K5:K15" si="5">J5/$J$16</f>
        <v>8.9717286804240418E-2</v>
      </c>
      <c r="L5" s="48"/>
      <c r="M5" s="52"/>
    </row>
    <row r="6" spans="1:13" x14ac:dyDescent="0.25">
      <c r="A6" s="24">
        <v>3</v>
      </c>
      <c r="B6" s="5" t="s">
        <v>6</v>
      </c>
      <c r="C6" s="28">
        <v>1.1299999999999999</v>
      </c>
      <c r="D6" s="34">
        <v>199060</v>
      </c>
      <c r="E6" s="33">
        <f t="shared" si="0"/>
        <v>180963.63636363635</v>
      </c>
      <c r="F6" s="41">
        <f t="shared" si="1"/>
        <v>160144.81094127113</v>
      </c>
      <c r="G6" s="34">
        <v>101940</v>
      </c>
      <c r="H6" s="33">
        <f t="shared" si="2"/>
        <v>92672.727272727265</v>
      </c>
      <c r="I6" s="41">
        <f t="shared" si="3"/>
        <v>82011.263073209979</v>
      </c>
      <c r="J6" s="41">
        <f t="shared" si="4"/>
        <v>78133.547868061156</v>
      </c>
      <c r="K6" s="12">
        <f t="shared" si="5"/>
        <v>0.11737818298280225</v>
      </c>
      <c r="L6" s="48"/>
      <c r="M6" s="52"/>
    </row>
    <row r="7" spans="1:13" x14ac:dyDescent="0.25">
      <c r="A7" s="25">
        <v>4</v>
      </c>
      <c r="B7" s="5" t="s">
        <v>7</v>
      </c>
      <c r="C7" s="28">
        <v>1.08</v>
      </c>
      <c r="D7" s="34">
        <v>141740</v>
      </c>
      <c r="E7" s="33">
        <f t="shared" si="0"/>
        <v>128854.54545454544</v>
      </c>
      <c r="F7" s="41">
        <f t="shared" si="1"/>
        <v>119309.76430976429</v>
      </c>
      <c r="G7" s="34">
        <v>112000</v>
      </c>
      <c r="H7" s="33">
        <f t="shared" si="2"/>
        <v>101818.18181818181</v>
      </c>
      <c r="I7" s="41">
        <f t="shared" si="3"/>
        <v>94276.094276094256</v>
      </c>
      <c r="J7" s="41">
        <f t="shared" si="4"/>
        <v>25033.670033670031</v>
      </c>
      <c r="K7" s="12">
        <f t="shared" si="5"/>
        <v>3.7607491047316872E-2</v>
      </c>
      <c r="L7" s="48"/>
      <c r="M7" s="52"/>
    </row>
    <row r="8" spans="1:13" x14ac:dyDescent="0.25">
      <c r="A8" s="24">
        <v>5</v>
      </c>
      <c r="B8" s="5" t="s">
        <v>8</v>
      </c>
      <c r="C8" s="28">
        <v>1.1200000000000001</v>
      </c>
      <c r="D8" s="34">
        <v>198330</v>
      </c>
      <c r="E8" s="33">
        <f t="shared" si="0"/>
        <v>180299.99999999997</v>
      </c>
      <c r="F8" s="41">
        <f t="shared" si="1"/>
        <v>160982.14285714281</v>
      </c>
      <c r="G8" s="34">
        <v>90700</v>
      </c>
      <c r="H8" s="33">
        <f t="shared" si="2"/>
        <v>82454.545454545441</v>
      </c>
      <c r="I8" s="41">
        <f t="shared" si="3"/>
        <v>73620.129870129851</v>
      </c>
      <c r="J8" s="41">
        <f t="shared" si="4"/>
        <v>87362.01298701296</v>
      </c>
      <c r="K8" s="12">
        <f t="shared" si="5"/>
        <v>0.13124188809973736</v>
      </c>
      <c r="L8" s="48"/>
      <c r="M8" s="52"/>
    </row>
    <row r="9" spans="1:13" x14ac:dyDescent="0.25">
      <c r="A9" s="25">
        <v>6</v>
      </c>
      <c r="B9" s="5" t="s">
        <v>9</v>
      </c>
      <c r="C9" s="28">
        <v>1.0900000000000001</v>
      </c>
      <c r="D9" s="34">
        <v>190950</v>
      </c>
      <c r="E9" s="33">
        <f t="shared" si="0"/>
        <v>173590.90909090909</v>
      </c>
      <c r="F9" s="41">
        <f t="shared" si="1"/>
        <v>159257.71476230191</v>
      </c>
      <c r="G9" s="34">
        <v>125490</v>
      </c>
      <c r="H9" s="33">
        <f t="shared" si="2"/>
        <v>114081.81818181818</v>
      </c>
      <c r="I9" s="41">
        <f t="shared" si="3"/>
        <v>104662.21851542951</v>
      </c>
      <c r="J9" s="41">
        <f t="shared" si="4"/>
        <v>54595.496246872397</v>
      </c>
      <c r="K9" s="12">
        <f t="shared" si="5"/>
        <v>8.2017524141148421E-2</v>
      </c>
      <c r="L9" s="48"/>
      <c r="M9" s="52"/>
    </row>
    <row r="10" spans="1:13" x14ac:dyDescent="0.25">
      <c r="A10" s="24">
        <v>7</v>
      </c>
      <c r="B10" s="5" t="s">
        <v>10</v>
      </c>
      <c r="C10" s="28">
        <v>1.1100000000000001</v>
      </c>
      <c r="D10" s="34">
        <v>157190</v>
      </c>
      <c r="E10" s="33">
        <f t="shared" si="0"/>
        <v>142900</v>
      </c>
      <c r="F10" s="41">
        <f t="shared" si="1"/>
        <v>128738.73873873873</v>
      </c>
      <c r="G10" s="34">
        <v>115930</v>
      </c>
      <c r="H10" s="33">
        <f t="shared" si="2"/>
        <v>105390.90909090909</v>
      </c>
      <c r="I10" s="41">
        <f t="shared" si="3"/>
        <v>94946.764946764932</v>
      </c>
      <c r="J10" s="41">
        <f t="shared" si="4"/>
        <v>33791.973791973796</v>
      </c>
      <c r="K10" s="12">
        <f t="shared" si="5"/>
        <v>5.0764883860159767E-2</v>
      </c>
      <c r="L10" s="48"/>
      <c r="M10" s="52"/>
    </row>
    <row r="11" spans="1:13" x14ac:dyDescent="0.25">
      <c r="A11" s="25">
        <v>8</v>
      </c>
      <c r="B11" s="5" t="s">
        <v>11</v>
      </c>
      <c r="C11" s="28">
        <v>1.08</v>
      </c>
      <c r="D11" s="34">
        <v>152320</v>
      </c>
      <c r="E11" s="33">
        <f t="shared" si="0"/>
        <v>138472.72727272726</v>
      </c>
      <c r="F11" s="41">
        <f t="shared" si="1"/>
        <v>128215.48821548819</v>
      </c>
      <c r="G11" s="34">
        <v>117760</v>
      </c>
      <c r="H11" s="33">
        <f t="shared" si="2"/>
        <v>107054.54545454544</v>
      </c>
      <c r="I11" s="41">
        <f t="shared" si="3"/>
        <v>99124.579124579104</v>
      </c>
      <c r="J11" s="41">
        <f t="shared" si="4"/>
        <v>29090.909090909088</v>
      </c>
      <c r="K11" s="12">
        <f t="shared" si="5"/>
        <v>4.3702585426875294E-2</v>
      </c>
      <c r="L11" s="48"/>
      <c r="M11" s="52"/>
    </row>
    <row r="12" spans="1:13" x14ac:dyDescent="0.25">
      <c r="A12" s="24">
        <v>9</v>
      </c>
      <c r="B12" s="5" t="s">
        <v>12</v>
      </c>
      <c r="C12" s="28">
        <v>1.1299999999999999</v>
      </c>
      <c r="D12" s="34">
        <v>166590</v>
      </c>
      <c r="E12" s="33">
        <f t="shared" si="0"/>
        <v>151445.45454545453</v>
      </c>
      <c r="F12" s="41">
        <f t="shared" si="1"/>
        <v>134022.52614641996</v>
      </c>
      <c r="G12" s="34">
        <v>100300</v>
      </c>
      <c r="H12" s="33">
        <f t="shared" si="2"/>
        <v>91181.818181818177</v>
      </c>
      <c r="I12" s="41">
        <f t="shared" si="3"/>
        <v>80691.874497184239</v>
      </c>
      <c r="J12" s="41">
        <f t="shared" si="4"/>
        <v>53330.651649235719</v>
      </c>
      <c r="K12" s="12">
        <f t="shared" si="5"/>
        <v>8.0117377985275531E-2</v>
      </c>
      <c r="L12" s="48"/>
      <c r="M12" s="52"/>
    </row>
    <row r="13" spans="1:13" x14ac:dyDescent="0.25">
      <c r="A13" s="25">
        <v>10</v>
      </c>
      <c r="B13" s="5" t="s">
        <v>13</v>
      </c>
      <c r="C13" s="28">
        <v>1.1200000000000001</v>
      </c>
      <c r="D13" s="34">
        <v>181100</v>
      </c>
      <c r="E13" s="33">
        <f t="shared" si="0"/>
        <v>164636.36363636362</v>
      </c>
      <c r="F13" s="41">
        <f t="shared" si="1"/>
        <v>146996.75324675321</v>
      </c>
      <c r="G13" s="34">
        <v>106040</v>
      </c>
      <c r="H13" s="33">
        <f t="shared" si="2"/>
        <v>96399.999999999985</v>
      </c>
      <c r="I13" s="41">
        <f t="shared" si="3"/>
        <v>86071.428571428551</v>
      </c>
      <c r="J13" s="41">
        <f t="shared" si="4"/>
        <v>60925.324675324664</v>
      </c>
      <c r="K13" s="12">
        <f t="shared" si="5"/>
        <v>9.1526675840994956E-2</v>
      </c>
      <c r="L13" s="48"/>
      <c r="M13" s="52"/>
    </row>
    <row r="14" spans="1:13" x14ac:dyDescent="0.25">
      <c r="A14" s="24">
        <v>11</v>
      </c>
      <c r="B14" s="5" t="s">
        <v>14</v>
      </c>
      <c r="C14" s="28">
        <v>1.1000000000000001</v>
      </c>
      <c r="D14" s="34">
        <v>156870</v>
      </c>
      <c r="E14" s="33">
        <f t="shared" si="0"/>
        <v>142609.09090909091</v>
      </c>
      <c r="F14" s="41">
        <f t="shared" si="1"/>
        <v>129644.62809917354</v>
      </c>
      <c r="G14" s="34">
        <v>116220</v>
      </c>
      <c r="H14" s="33">
        <f t="shared" si="2"/>
        <v>105654.54545454544</v>
      </c>
      <c r="I14" s="41">
        <f t="shared" si="3"/>
        <v>96049.586776859491</v>
      </c>
      <c r="J14" s="41">
        <f t="shared" si="4"/>
        <v>33595.041322314049</v>
      </c>
      <c r="K14" s="12">
        <f t="shared" si="5"/>
        <v>5.0469036863706844E-2</v>
      </c>
      <c r="L14" s="48"/>
      <c r="M14" s="52"/>
    </row>
    <row r="15" spans="1:13" ht="15.75" thickBot="1" x14ac:dyDescent="0.3">
      <c r="A15" s="25">
        <v>12</v>
      </c>
      <c r="B15" s="5" t="s">
        <v>15</v>
      </c>
      <c r="C15" s="30">
        <v>1.07</v>
      </c>
      <c r="D15" s="35">
        <v>197920</v>
      </c>
      <c r="E15" s="33">
        <f t="shared" si="0"/>
        <v>179927.27272727271</v>
      </c>
      <c r="F15" s="41">
        <f t="shared" si="1"/>
        <v>168156.32965165674</v>
      </c>
      <c r="G15" s="35">
        <v>100990</v>
      </c>
      <c r="H15" s="33">
        <f t="shared" si="2"/>
        <v>91809.090909090897</v>
      </c>
      <c r="I15" s="41">
        <f t="shared" si="3"/>
        <v>85802.88870008495</v>
      </c>
      <c r="J15" s="41">
        <f t="shared" si="4"/>
        <v>82353.440951571785</v>
      </c>
      <c r="K15" s="12">
        <f t="shared" si="5"/>
        <v>0.12371762866317237</v>
      </c>
      <c r="L15" s="49"/>
      <c r="M15" s="53"/>
    </row>
    <row r="16" spans="1:13" ht="15.75" thickBot="1" x14ac:dyDescent="0.3">
      <c r="A16" s="15"/>
      <c r="B16" s="15"/>
      <c r="C16" s="16" t="s">
        <v>24</v>
      </c>
      <c r="D16" s="36">
        <f t="shared" ref="D16:K16" si="6">SUM(D4:D15)</f>
        <v>2104450</v>
      </c>
      <c r="E16" s="36">
        <f t="shared" si="6"/>
        <v>1913136.3636363635</v>
      </c>
      <c r="F16" s="42">
        <f t="shared" si="6"/>
        <v>1715537.0425392485</v>
      </c>
      <c r="G16" s="36">
        <f t="shared" si="6"/>
        <v>1284720</v>
      </c>
      <c r="H16" s="36">
        <f t="shared" si="6"/>
        <v>1167927.2727272725</v>
      </c>
      <c r="I16" s="42">
        <f t="shared" si="6"/>
        <v>1049880.5646270888</v>
      </c>
      <c r="J16" s="42">
        <f t="shared" si="6"/>
        <v>665656.47791215975</v>
      </c>
      <c r="K16" s="17">
        <f t="shared" si="6"/>
        <v>0.99999999999999978</v>
      </c>
      <c r="L16" s="42"/>
      <c r="M16" s="31"/>
    </row>
    <row r="17" spans="3:13" ht="15.75" thickBot="1" x14ac:dyDescent="0.3"/>
    <row r="18" spans="3:13" ht="15.75" thickBot="1" x14ac:dyDescent="0.3">
      <c r="D18" s="7" t="s">
        <v>33</v>
      </c>
      <c r="E18" s="8"/>
      <c r="F18" s="9">
        <v>0.1</v>
      </c>
      <c r="M18" s="10" t="s">
        <v>16</v>
      </c>
    </row>
    <row r="19" spans="3:13" ht="15.75" thickBot="1" x14ac:dyDescent="0.3">
      <c r="D19" s="7" t="s">
        <v>17</v>
      </c>
      <c r="E19" s="8"/>
      <c r="F19" s="11">
        <f>F18+1</f>
        <v>1.1000000000000001</v>
      </c>
      <c r="M19" s="51">
        <v>60000</v>
      </c>
    </row>
    <row r="22" spans="3:13" hidden="1" x14ac:dyDescent="0.25">
      <c r="C22" s="18" t="s">
        <v>18</v>
      </c>
      <c r="D22" s="37"/>
      <c r="E22" s="37"/>
      <c r="F22" s="43"/>
      <c r="G22" s="37"/>
      <c r="H22" s="37"/>
      <c r="I22" s="43"/>
      <c r="J22" s="43"/>
    </row>
    <row r="23" spans="3:13" hidden="1" x14ac:dyDescent="0.25">
      <c r="C23" s="19" t="s">
        <v>19</v>
      </c>
      <c r="D23" s="38"/>
      <c r="E23" s="38"/>
      <c r="F23" s="44"/>
      <c r="G23" s="38"/>
      <c r="H23" s="38"/>
      <c r="I23" s="44"/>
      <c r="J23" s="44"/>
    </row>
    <row r="24" spans="3:13" ht="15.75" hidden="1" thickBot="1" x14ac:dyDescent="0.3">
      <c r="C24" s="20" t="s">
        <v>20</v>
      </c>
      <c r="D24" s="39"/>
      <c r="E24" s="39"/>
      <c r="F24" s="45"/>
      <c r="G24" s="39"/>
      <c r="H24" s="39"/>
      <c r="I24" s="45"/>
      <c r="J24" s="45"/>
    </row>
  </sheetData>
  <mergeCells count="1">
    <mergeCell ref="A1:M1"/>
  </mergeCells>
  <printOptions horizontalCentered="1" verticalCentered="1" headings="1" gridLines="1"/>
  <pageMargins left="0.25" right="0.25" top="0.75" bottom="0.75" header="0.3" footer="0.3"/>
  <pageSetup paperSize="9" scale="92" orientation="landscape" r:id="rId1"/>
  <headerFooter>
    <oddHeader>&amp;LDipl.-Ing. Günther Grund&amp;C&amp;"-,Fett"&amp;14Excel Grundlagen&amp;R&amp;D &amp;T</oddHeader>
    <oddFooter>&amp;L&amp;22___________________________________________________&amp;11
&amp;Z&amp;F&amp;C&amp;22_________________________________________&amp;11
Seite &amp;P von &amp;N&amp;R&amp;22__________________________________&amp;11
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zoomScale="130" zoomScaleNormal="130" zoomScalePageLayoutView="80" workbookViewId="0">
      <selection sqref="A1:M1"/>
    </sheetView>
  </sheetViews>
  <sheetFormatPr baseColWidth="10" defaultRowHeight="15" x14ac:dyDescent="0.25"/>
  <cols>
    <col min="1" max="1" width="4.28515625" customWidth="1"/>
    <col min="2" max="2" width="11" customWidth="1"/>
    <col min="3" max="3" width="13.28515625" customWidth="1"/>
    <col min="4" max="10" width="16" customWidth="1"/>
    <col min="11" max="11" width="10" customWidth="1"/>
    <col min="12" max="13" width="12.85546875" customWidth="1"/>
  </cols>
  <sheetData>
    <row r="1" spans="1:13" ht="34.5" x14ac:dyDescent="0.45">
      <c r="A1" s="96" t="s">
        <v>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ht="30.75" thickBot="1" x14ac:dyDescent="0.3">
      <c r="A3" s="13" t="s">
        <v>0</v>
      </c>
      <c r="B3" s="13" t="s">
        <v>1</v>
      </c>
      <c r="C3" s="13" t="s">
        <v>28</v>
      </c>
      <c r="D3" s="13" t="s">
        <v>29</v>
      </c>
      <c r="E3" s="13" t="s">
        <v>30</v>
      </c>
      <c r="F3" s="14" t="s">
        <v>21</v>
      </c>
      <c r="G3" s="13" t="s">
        <v>31</v>
      </c>
      <c r="H3" s="13" t="s">
        <v>32</v>
      </c>
      <c r="I3" s="14" t="s">
        <v>22</v>
      </c>
      <c r="J3" s="14" t="s">
        <v>23</v>
      </c>
      <c r="K3" s="13" t="s">
        <v>2</v>
      </c>
      <c r="L3" s="13" t="s">
        <v>26</v>
      </c>
      <c r="M3" s="21" t="s">
        <v>3</v>
      </c>
    </row>
    <row r="4" spans="1:13" x14ac:dyDescent="0.25">
      <c r="A4" s="24">
        <v>1</v>
      </c>
      <c r="B4" s="5" t="s">
        <v>4</v>
      </c>
      <c r="C4" s="29">
        <v>1.21</v>
      </c>
      <c r="D4" s="32">
        <v>193160</v>
      </c>
      <c r="E4" s="33">
        <f>D4/$F$19</f>
        <v>175600</v>
      </c>
      <c r="F4" s="41">
        <f>E4/C4</f>
        <v>145123.96694214878</v>
      </c>
      <c r="G4" s="32">
        <v>103020</v>
      </c>
      <c r="H4" s="33">
        <f>G4/$F$19</f>
        <v>93654.545454545441</v>
      </c>
      <c r="I4" s="41">
        <f>H4/C4</f>
        <v>77400.450788880538</v>
      </c>
      <c r="J4" s="41">
        <f>F4-I4</f>
        <v>67723.51615326824</v>
      </c>
      <c r="K4" s="12">
        <f>J4/$J$16</f>
        <v>0.10173943828456974</v>
      </c>
      <c r="L4" s="46">
        <f>ROUND(J4,-3)</f>
        <v>68000</v>
      </c>
      <c r="M4" s="50" t="str">
        <f>IF(L4&gt;$M$19,L4,"Nein")</f>
        <v>Nein</v>
      </c>
    </row>
    <row r="5" spans="1:13" x14ac:dyDescent="0.25">
      <c r="A5" s="25">
        <v>2</v>
      </c>
      <c r="B5" s="5" t="s">
        <v>5</v>
      </c>
      <c r="C5" s="28">
        <v>1.1399999999999999</v>
      </c>
      <c r="D5" s="34">
        <v>169220</v>
      </c>
      <c r="E5" s="33">
        <f t="shared" ref="E5:E15" si="0">D5/$F$19</f>
        <v>153836.36363636362</v>
      </c>
      <c r="F5" s="41">
        <f t="shared" ref="F5:F15" si="1">E5/C5</f>
        <v>134944.17862838914</v>
      </c>
      <c r="G5" s="34">
        <v>94330</v>
      </c>
      <c r="H5" s="33">
        <f t="shared" ref="H5:H15" si="2">G5/$F$19</f>
        <v>85754.545454545441</v>
      </c>
      <c r="I5" s="41">
        <f t="shared" ref="I5:I15" si="3">H5/C5</f>
        <v>75223.285486443376</v>
      </c>
      <c r="J5" s="41">
        <f t="shared" ref="J5:J15" si="4">F5-I5</f>
        <v>59720.893141945766</v>
      </c>
      <c r="K5" s="12">
        <f t="shared" ref="K5:K15" si="5">J5/$J$16</f>
        <v>8.9717286804240418E-2</v>
      </c>
      <c r="L5" s="46">
        <f t="shared" ref="L5:L15" si="6">ROUND(J5,-3)</f>
        <v>60000</v>
      </c>
      <c r="M5" s="50" t="str">
        <f t="shared" ref="M5:M15" si="7">IF(L5&gt;$M$19,L5,"Nein")</f>
        <v>Nein</v>
      </c>
    </row>
    <row r="6" spans="1:13" x14ac:dyDescent="0.25">
      <c r="A6" s="24">
        <v>3</v>
      </c>
      <c r="B6" s="5" t="s">
        <v>6</v>
      </c>
      <c r="C6" s="28">
        <v>1.1299999999999999</v>
      </c>
      <c r="D6" s="34">
        <v>199060</v>
      </c>
      <c r="E6" s="33">
        <f t="shared" si="0"/>
        <v>180963.63636363635</v>
      </c>
      <c r="F6" s="41">
        <f t="shared" si="1"/>
        <v>160144.81094127113</v>
      </c>
      <c r="G6" s="34">
        <v>101940</v>
      </c>
      <c r="H6" s="33">
        <f t="shared" si="2"/>
        <v>92672.727272727265</v>
      </c>
      <c r="I6" s="41">
        <f t="shared" si="3"/>
        <v>82011.263073209979</v>
      </c>
      <c r="J6" s="41">
        <f t="shared" si="4"/>
        <v>78133.547868061156</v>
      </c>
      <c r="K6" s="12">
        <f t="shared" si="5"/>
        <v>0.11737818298280225</v>
      </c>
      <c r="L6" s="46">
        <f t="shared" si="6"/>
        <v>78000</v>
      </c>
      <c r="M6" s="50">
        <f t="shared" si="7"/>
        <v>78000</v>
      </c>
    </row>
    <row r="7" spans="1:13" x14ac:dyDescent="0.25">
      <c r="A7" s="25">
        <v>4</v>
      </c>
      <c r="B7" s="5" t="s">
        <v>7</v>
      </c>
      <c r="C7" s="28">
        <v>1.08</v>
      </c>
      <c r="D7" s="34">
        <v>141740</v>
      </c>
      <c r="E7" s="33">
        <f t="shared" si="0"/>
        <v>128854.54545454544</v>
      </c>
      <c r="F7" s="41">
        <f t="shared" si="1"/>
        <v>119309.76430976429</v>
      </c>
      <c r="G7" s="34">
        <v>112000</v>
      </c>
      <c r="H7" s="33">
        <f t="shared" si="2"/>
        <v>101818.18181818181</v>
      </c>
      <c r="I7" s="41">
        <f t="shared" si="3"/>
        <v>94276.094276094256</v>
      </c>
      <c r="J7" s="41">
        <f t="shared" si="4"/>
        <v>25033.670033670031</v>
      </c>
      <c r="K7" s="12">
        <f t="shared" si="5"/>
        <v>3.7607491047316872E-2</v>
      </c>
      <c r="L7" s="46">
        <f t="shared" si="6"/>
        <v>25000</v>
      </c>
      <c r="M7" s="50" t="str">
        <f t="shared" si="7"/>
        <v>Nein</v>
      </c>
    </row>
    <row r="8" spans="1:13" x14ac:dyDescent="0.25">
      <c r="A8" s="24">
        <v>5</v>
      </c>
      <c r="B8" s="5" t="s">
        <v>8</v>
      </c>
      <c r="C8" s="28">
        <v>1.1200000000000001</v>
      </c>
      <c r="D8" s="34">
        <v>198330</v>
      </c>
      <c r="E8" s="33">
        <f t="shared" si="0"/>
        <v>180299.99999999997</v>
      </c>
      <c r="F8" s="41">
        <f t="shared" si="1"/>
        <v>160982.14285714281</v>
      </c>
      <c r="G8" s="34">
        <v>90700</v>
      </c>
      <c r="H8" s="33">
        <f t="shared" si="2"/>
        <v>82454.545454545441</v>
      </c>
      <c r="I8" s="41">
        <f t="shared" si="3"/>
        <v>73620.129870129851</v>
      </c>
      <c r="J8" s="41">
        <f t="shared" si="4"/>
        <v>87362.01298701296</v>
      </c>
      <c r="K8" s="12">
        <f t="shared" si="5"/>
        <v>0.13124188809973736</v>
      </c>
      <c r="L8" s="46">
        <f t="shared" si="6"/>
        <v>87000</v>
      </c>
      <c r="M8" s="50">
        <f t="shared" si="7"/>
        <v>87000</v>
      </c>
    </row>
    <row r="9" spans="1:13" x14ac:dyDescent="0.25">
      <c r="A9" s="25">
        <v>6</v>
      </c>
      <c r="B9" s="5" t="s">
        <v>9</v>
      </c>
      <c r="C9" s="28">
        <v>1.0900000000000001</v>
      </c>
      <c r="D9" s="34">
        <v>190950</v>
      </c>
      <c r="E9" s="33">
        <f t="shared" si="0"/>
        <v>173590.90909090909</v>
      </c>
      <c r="F9" s="41">
        <f t="shared" si="1"/>
        <v>159257.71476230191</v>
      </c>
      <c r="G9" s="34">
        <v>125490</v>
      </c>
      <c r="H9" s="33">
        <f t="shared" si="2"/>
        <v>114081.81818181818</v>
      </c>
      <c r="I9" s="41">
        <f t="shared" si="3"/>
        <v>104662.21851542951</v>
      </c>
      <c r="J9" s="41">
        <f t="shared" si="4"/>
        <v>54595.496246872397</v>
      </c>
      <c r="K9" s="12">
        <f t="shared" si="5"/>
        <v>8.2017524141148421E-2</v>
      </c>
      <c r="L9" s="46">
        <f t="shared" si="6"/>
        <v>55000</v>
      </c>
      <c r="M9" s="50" t="str">
        <f t="shared" si="7"/>
        <v>Nein</v>
      </c>
    </row>
    <row r="10" spans="1:13" x14ac:dyDescent="0.25">
      <c r="A10" s="24">
        <v>7</v>
      </c>
      <c r="B10" s="5" t="s">
        <v>10</v>
      </c>
      <c r="C10" s="28">
        <v>1.1100000000000001</v>
      </c>
      <c r="D10" s="34">
        <v>157190</v>
      </c>
      <c r="E10" s="33">
        <f t="shared" si="0"/>
        <v>142900</v>
      </c>
      <c r="F10" s="41">
        <f t="shared" si="1"/>
        <v>128738.73873873873</v>
      </c>
      <c r="G10" s="34">
        <v>115930</v>
      </c>
      <c r="H10" s="33">
        <f t="shared" si="2"/>
        <v>105390.90909090909</v>
      </c>
      <c r="I10" s="41">
        <f t="shared" si="3"/>
        <v>94946.764946764932</v>
      </c>
      <c r="J10" s="41">
        <f t="shared" si="4"/>
        <v>33791.973791973796</v>
      </c>
      <c r="K10" s="12">
        <f t="shared" si="5"/>
        <v>5.0764883860159767E-2</v>
      </c>
      <c r="L10" s="46">
        <f t="shared" si="6"/>
        <v>34000</v>
      </c>
      <c r="M10" s="50" t="str">
        <f t="shared" si="7"/>
        <v>Nein</v>
      </c>
    </row>
    <row r="11" spans="1:13" x14ac:dyDescent="0.25">
      <c r="A11" s="25">
        <v>8</v>
      </c>
      <c r="B11" s="5" t="s">
        <v>11</v>
      </c>
      <c r="C11" s="28">
        <v>1.08</v>
      </c>
      <c r="D11" s="34">
        <v>152320</v>
      </c>
      <c r="E11" s="33">
        <f t="shared" si="0"/>
        <v>138472.72727272726</v>
      </c>
      <c r="F11" s="41">
        <f t="shared" si="1"/>
        <v>128215.48821548819</v>
      </c>
      <c r="G11" s="34">
        <v>117760</v>
      </c>
      <c r="H11" s="33">
        <f t="shared" si="2"/>
        <v>107054.54545454544</v>
      </c>
      <c r="I11" s="41">
        <f t="shared" si="3"/>
        <v>99124.579124579104</v>
      </c>
      <c r="J11" s="41">
        <f t="shared" si="4"/>
        <v>29090.909090909088</v>
      </c>
      <c r="K11" s="12">
        <f t="shared" si="5"/>
        <v>4.3702585426875294E-2</v>
      </c>
      <c r="L11" s="46">
        <f t="shared" si="6"/>
        <v>29000</v>
      </c>
      <c r="M11" s="50" t="str">
        <f t="shared" si="7"/>
        <v>Nein</v>
      </c>
    </row>
    <row r="12" spans="1:13" x14ac:dyDescent="0.25">
      <c r="A12" s="24">
        <v>9</v>
      </c>
      <c r="B12" s="5" t="s">
        <v>12</v>
      </c>
      <c r="C12" s="28">
        <v>1.1299999999999999</v>
      </c>
      <c r="D12" s="34">
        <v>166590</v>
      </c>
      <c r="E12" s="33">
        <f t="shared" si="0"/>
        <v>151445.45454545453</v>
      </c>
      <c r="F12" s="41">
        <f t="shared" si="1"/>
        <v>134022.52614641996</v>
      </c>
      <c r="G12" s="34">
        <v>100300</v>
      </c>
      <c r="H12" s="33">
        <f t="shared" si="2"/>
        <v>91181.818181818177</v>
      </c>
      <c r="I12" s="41">
        <f t="shared" si="3"/>
        <v>80691.874497184239</v>
      </c>
      <c r="J12" s="41">
        <f t="shared" si="4"/>
        <v>53330.651649235719</v>
      </c>
      <c r="K12" s="12">
        <f t="shared" si="5"/>
        <v>8.0117377985275531E-2</v>
      </c>
      <c r="L12" s="46">
        <f t="shared" si="6"/>
        <v>53000</v>
      </c>
      <c r="M12" s="50" t="str">
        <f t="shared" si="7"/>
        <v>Nein</v>
      </c>
    </row>
    <row r="13" spans="1:13" x14ac:dyDescent="0.25">
      <c r="A13" s="25">
        <v>10</v>
      </c>
      <c r="B13" s="5" t="s">
        <v>13</v>
      </c>
      <c r="C13" s="28">
        <v>1.1200000000000001</v>
      </c>
      <c r="D13" s="34">
        <v>181100</v>
      </c>
      <c r="E13" s="33">
        <f t="shared" si="0"/>
        <v>164636.36363636362</v>
      </c>
      <c r="F13" s="41">
        <f t="shared" si="1"/>
        <v>146996.75324675321</v>
      </c>
      <c r="G13" s="34">
        <v>106040</v>
      </c>
      <c r="H13" s="33">
        <f t="shared" si="2"/>
        <v>96399.999999999985</v>
      </c>
      <c r="I13" s="41">
        <f t="shared" si="3"/>
        <v>86071.428571428551</v>
      </c>
      <c r="J13" s="41">
        <f t="shared" si="4"/>
        <v>60925.324675324664</v>
      </c>
      <c r="K13" s="12">
        <f t="shared" si="5"/>
        <v>9.1526675840994956E-2</v>
      </c>
      <c r="L13" s="46">
        <f t="shared" si="6"/>
        <v>61000</v>
      </c>
      <c r="M13" s="50" t="str">
        <f t="shared" si="7"/>
        <v>Nein</v>
      </c>
    </row>
    <row r="14" spans="1:13" x14ac:dyDescent="0.25">
      <c r="A14" s="24">
        <v>11</v>
      </c>
      <c r="B14" s="5" t="s">
        <v>14</v>
      </c>
      <c r="C14" s="28">
        <v>1.1000000000000001</v>
      </c>
      <c r="D14" s="34">
        <v>156870</v>
      </c>
      <c r="E14" s="33">
        <f t="shared" si="0"/>
        <v>142609.09090909091</v>
      </c>
      <c r="F14" s="41">
        <f t="shared" si="1"/>
        <v>129644.62809917354</v>
      </c>
      <c r="G14" s="34">
        <v>116220</v>
      </c>
      <c r="H14" s="33">
        <f t="shared" si="2"/>
        <v>105654.54545454544</v>
      </c>
      <c r="I14" s="41">
        <f t="shared" si="3"/>
        <v>96049.586776859491</v>
      </c>
      <c r="J14" s="41">
        <f t="shared" si="4"/>
        <v>33595.041322314049</v>
      </c>
      <c r="K14" s="12">
        <f t="shared" si="5"/>
        <v>5.0469036863706844E-2</v>
      </c>
      <c r="L14" s="46">
        <f t="shared" si="6"/>
        <v>34000</v>
      </c>
      <c r="M14" s="50" t="str">
        <f t="shared" si="7"/>
        <v>Nein</v>
      </c>
    </row>
    <row r="15" spans="1:13" ht="15.75" thickBot="1" x14ac:dyDescent="0.3">
      <c r="A15" s="25">
        <v>12</v>
      </c>
      <c r="B15" s="5" t="s">
        <v>15</v>
      </c>
      <c r="C15" s="30">
        <v>1.07</v>
      </c>
      <c r="D15" s="35">
        <v>197920</v>
      </c>
      <c r="E15" s="33">
        <f t="shared" si="0"/>
        <v>179927.27272727271</v>
      </c>
      <c r="F15" s="41">
        <f t="shared" si="1"/>
        <v>168156.32965165674</v>
      </c>
      <c r="G15" s="35">
        <v>100990</v>
      </c>
      <c r="H15" s="33">
        <f t="shared" si="2"/>
        <v>91809.090909090897</v>
      </c>
      <c r="I15" s="41">
        <f t="shared" si="3"/>
        <v>85802.88870008495</v>
      </c>
      <c r="J15" s="41">
        <f t="shared" si="4"/>
        <v>82353.440951571785</v>
      </c>
      <c r="K15" s="12">
        <f t="shared" si="5"/>
        <v>0.12371762866317237</v>
      </c>
      <c r="L15" s="46">
        <f t="shared" si="6"/>
        <v>82000</v>
      </c>
      <c r="M15" s="50">
        <f t="shared" si="7"/>
        <v>82000</v>
      </c>
    </row>
    <row r="16" spans="1:13" ht="15.75" thickBot="1" x14ac:dyDescent="0.3">
      <c r="A16" s="15"/>
      <c r="B16" s="15"/>
      <c r="C16" s="16" t="s">
        <v>24</v>
      </c>
      <c r="D16" s="36">
        <f t="shared" ref="D16:K16" si="8">SUM(D4:D15)</f>
        <v>2104450</v>
      </c>
      <c r="E16" s="36">
        <f t="shared" si="8"/>
        <v>1913136.3636363635</v>
      </c>
      <c r="F16" s="42">
        <f t="shared" si="8"/>
        <v>1715537.0425392485</v>
      </c>
      <c r="G16" s="36">
        <f t="shared" si="8"/>
        <v>1284720</v>
      </c>
      <c r="H16" s="36">
        <f t="shared" si="8"/>
        <v>1167927.2727272725</v>
      </c>
      <c r="I16" s="42">
        <f t="shared" si="8"/>
        <v>1049880.5646270888</v>
      </c>
      <c r="J16" s="42">
        <f t="shared" si="8"/>
        <v>665656.47791215975</v>
      </c>
      <c r="K16" s="17">
        <f t="shared" si="8"/>
        <v>0.99999999999999978</v>
      </c>
      <c r="L16" s="42">
        <f>SUM(L4:L15)</f>
        <v>666000</v>
      </c>
      <c r="M16" s="31">
        <f>COUNT(M4:M15)</f>
        <v>3</v>
      </c>
    </row>
    <row r="17" spans="3:13" ht="15.75" thickBot="1" x14ac:dyDescent="0.3"/>
    <row r="18" spans="3:13" ht="15.75" thickBot="1" x14ac:dyDescent="0.3">
      <c r="D18" s="7" t="s">
        <v>33</v>
      </c>
      <c r="E18" s="8"/>
      <c r="F18" s="9">
        <v>0.1</v>
      </c>
      <c r="M18" s="10" t="s">
        <v>16</v>
      </c>
    </row>
    <row r="19" spans="3:13" ht="15.75" thickBot="1" x14ac:dyDescent="0.3">
      <c r="D19" s="7" t="s">
        <v>17</v>
      </c>
      <c r="E19" s="8"/>
      <c r="F19" s="11">
        <f>F18+1</f>
        <v>1.1000000000000001</v>
      </c>
      <c r="M19" s="51">
        <v>70000</v>
      </c>
    </row>
    <row r="22" spans="3:13" x14ac:dyDescent="0.25">
      <c r="C22" s="18" t="s">
        <v>18</v>
      </c>
      <c r="D22" s="37">
        <f>AVERAGE(D4:D15)</f>
        <v>175370.83333333334</v>
      </c>
      <c r="E22" s="37">
        <f t="shared" ref="E22:J22" si="9">AVERAGE(E4:E15)</f>
        <v>159428.0303030303</v>
      </c>
      <c r="F22" s="43">
        <f t="shared" si="9"/>
        <v>142961.42021160404</v>
      </c>
      <c r="G22" s="37">
        <f t="shared" si="9"/>
        <v>107060</v>
      </c>
      <c r="H22" s="37">
        <f t="shared" si="9"/>
        <v>97327.272727272706</v>
      </c>
      <c r="I22" s="43">
        <f t="shared" si="9"/>
        <v>87490.047052257403</v>
      </c>
      <c r="J22" s="43">
        <f t="shared" si="9"/>
        <v>55471.373159346644</v>
      </c>
    </row>
    <row r="23" spans="3:13" x14ac:dyDescent="0.25">
      <c r="C23" s="19" t="s">
        <v>19</v>
      </c>
      <c r="D23" s="38">
        <f>MIN(D4:D15)</f>
        <v>141740</v>
      </c>
      <c r="E23" s="38">
        <f t="shared" ref="E23:J23" si="10">MIN(E4:E15)</f>
        <v>128854.54545454544</v>
      </c>
      <c r="F23" s="44">
        <f t="shared" si="10"/>
        <v>119309.76430976429</v>
      </c>
      <c r="G23" s="38">
        <f t="shared" si="10"/>
        <v>90700</v>
      </c>
      <c r="H23" s="38">
        <f t="shared" si="10"/>
        <v>82454.545454545441</v>
      </c>
      <c r="I23" s="44">
        <f t="shared" si="10"/>
        <v>73620.129870129851</v>
      </c>
      <c r="J23" s="44">
        <f t="shared" si="10"/>
        <v>25033.670033670031</v>
      </c>
    </row>
    <row r="24" spans="3:13" ht="15.75" thickBot="1" x14ac:dyDescent="0.3">
      <c r="C24" s="20" t="s">
        <v>20</v>
      </c>
      <c r="D24" s="39">
        <f>MAX(D4:D15)</f>
        <v>199060</v>
      </c>
      <c r="E24" s="39">
        <f t="shared" ref="E24:J24" si="11">MAX(E4:E15)</f>
        <v>180963.63636363635</v>
      </c>
      <c r="F24" s="45">
        <f t="shared" si="11"/>
        <v>168156.32965165674</v>
      </c>
      <c r="G24" s="39">
        <f t="shared" si="11"/>
        <v>125490</v>
      </c>
      <c r="H24" s="39">
        <f t="shared" si="11"/>
        <v>114081.81818181818</v>
      </c>
      <c r="I24" s="45">
        <f t="shared" si="11"/>
        <v>104662.21851542951</v>
      </c>
      <c r="J24" s="45">
        <f t="shared" si="11"/>
        <v>87362.01298701296</v>
      </c>
    </row>
  </sheetData>
  <mergeCells count="1">
    <mergeCell ref="A1:M1"/>
  </mergeCells>
  <printOptions horizontalCentered="1" verticalCentered="1" headings="1" gridLines="1"/>
  <pageMargins left="0.25" right="0.25" top="0.75" bottom="0.75" header="0.3" footer="0.3"/>
  <pageSetup paperSize="9" scale="79" orientation="landscape" r:id="rId1"/>
  <headerFooter>
    <oddHeader>&amp;LDipl.-Ing. Günther Grund&amp;C&amp;"-,Fett"&amp;14Excel Grundlagen&amp;R&amp;D &amp;T</oddHeader>
    <oddFooter>&amp;L&amp;22___________________________________________________&amp;11
&amp;Z&amp;F&amp;C&amp;22_________________________________________&amp;11
Seite &amp;P von &amp;N&amp;R&amp;22__________________________________&amp;11
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zoomScale="130" zoomScaleNormal="130" zoomScalePageLayoutView="70" workbookViewId="0">
      <selection sqref="A1:M1"/>
    </sheetView>
  </sheetViews>
  <sheetFormatPr baseColWidth="10" defaultRowHeight="15" x14ac:dyDescent="0.25"/>
  <cols>
    <col min="1" max="1" width="4.28515625" customWidth="1"/>
    <col min="2" max="2" width="11" customWidth="1"/>
    <col min="3" max="3" width="13.28515625" customWidth="1"/>
    <col min="4" max="10" width="16" customWidth="1"/>
    <col min="11" max="11" width="10" customWidth="1"/>
    <col min="12" max="13" width="12.85546875" customWidth="1"/>
  </cols>
  <sheetData>
    <row r="1" spans="1:13" ht="34.5" x14ac:dyDescent="0.45">
      <c r="A1" s="96" t="s">
        <v>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ht="30.75" thickBot="1" x14ac:dyDescent="0.3">
      <c r="A3" s="13" t="s">
        <v>0</v>
      </c>
      <c r="B3" s="13" t="s">
        <v>1</v>
      </c>
      <c r="C3" s="13" t="s">
        <v>28</v>
      </c>
      <c r="D3" s="13" t="s">
        <v>29</v>
      </c>
      <c r="E3" s="13" t="s">
        <v>30</v>
      </c>
      <c r="F3" s="14" t="s">
        <v>21</v>
      </c>
      <c r="G3" s="13" t="s">
        <v>31</v>
      </c>
      <c r="H3" s="13" t="s">
        <v>32</v>
      </c>
      <c r="I3" s="14" t="s">
        <v>22</v>
      </c>
      <c r="J3" s="14" t="s">
        <v>23</v>
      </c>
      <c r="K3" s="13" t="s">
        <v>2</v>
      </c>
      <c r="L3" s="13" t="s">
        <v>26</v>
      </c>
      <c r="M3" s="21" t="s">
        <v>3</v>
      </c>
    </row>
    <row r="4" spans="1:13" x14ac:dyDescent="0.25">
      <c r="A4" s="24">
        <v>1</v>
      </c>
      <c r="B4" s="5" t="s">
        <v>4</v>
      </c>
      <c r="C4" s="29">
        <v>1.21</v>
      </c>
      <c r="D4" s="32">
        <v>193160</v>
      </c>
      <c r="E4" s="33">
        <f>D4/$F$19</f>
        <v>175600</v>
      </c>
      <c r="F4" s="41">
        <f>E4/C4</f>
        <v>145123.96694214878</v>
      </c>
      <c r="G4" s="32">
        <v>103020</v>
      </c>
      <c r="H4" s="33">
        <f>G4/$F$19</f>
        <v>93654.545454545441</v>
      </c>
      <c r="I4" s="41">
        <f>H4/C4</f>
        <v>77400.450788880538</v>
      </c>
      <c r="J4" s="41">
        <f>F4-I4</f>
        <v>67723.51615326824</v>
      </c>
      <c r="K4" s="12">
        <f>J4/$J$16</f>
        <v>0.10173943828456974</v>
      </c>
      <c r="L4" s="46">
        <f>ROUND(J4,-3)</f>
        <v>68000</v>
      </c>
      <c r="M4" s="50" t="str">
        <f>IF(L4&gt;$M$19,L4,"Nein")</f>
        <v>Nein</v>
      </c>
    </row>
    <row r="5" spans="1:13" x14ac:dyDescent="0.25">
      <c r="A5" s="25">
        <v>2</v>
      </c>
      <c r="B5" s="22" t="s">
        <v>5</v>
      </c>
      <c r="C5" s="28">
        <v>1.1399999999999999</v>
      </c>
      <c r="D5" s="34">
        <v>169220</v>
      </c>
      <c r="E5" s="33">
        <f t="shared" ref="E5:E15" si="0">D5/$F$19</f>
        <v>153836.36363636362</v>
      </c>
      <c r="F5" s="41">
        <f t="shared" ref="F5:F15" si="1">E5/C5</f>
        <v>134944.17862838914</v>
      </c>
      <c r="G5" s="34">
        <v>94330</v>
      </c>
      <c r="H5" s="33">
        <f t="shared" ref="H5:H15" si="2">G5/$F$19</f>
        <v>85754.545454545441</v>
      </c>
      <c r="I5" s="41">
        <f t="shared" ref="I5:I15" si="3">H5/C5</f>
        <v>75223.285486443376</v>
      </c>
      <c r="J5" s="41">
        <f t="shared" ref="J5:J15" si="4">F5-I5</f>
        <v>59720.893141945766</v>
      </c>
      <c r="K5" s="12">
        <f t="shared" ref="K5:K15" si="5">J5/$J$16</f>
        <v>8.9717286804240418E-2</v>
      </c>
      <c r="L5" s="46">
        <f t="shared" ref="L5:L15" si="6">ROUND(J5,-3)</f>
        <v>60000</v>
      </c>
      <c r="M5" s="50" t="str">
        <f t="shared" ref="M5:M15" si="7">IF(L5&gt;$M$19,L5,"Nein")</f>
        <v>Nein</v>
      </c>
    </row>
    <row r="6" spans="1:13" x14ac:dyDescent="0.25">
      <c r="A6" s="24">
        <v>3</v>
      </c>
      <c r="B6" s="22" t="s">
        <v>6</v>
      </c>
      <c r="C6" s="28">
        <v>1.1299999999999999</v>
      </c>
      <c r="D6" s="34">
        <v>199060</v>
      </c>
      <c r="E6" s="33">
        <f t="shared" si="0"/>
        <v>180963.63636363635</v>
      </c>
      <c r="F6" s="41">
        <f t="shared" si="1"/>
        <v>160144.81094127113</v>
      </c>
      <c r="G6" s="34">
        <v>101940</v>
      </c>
      <c r="H6" s="33">
        <f t="shared" si="2"/>
        <v>92672.727272727265</v>
      </c>
      <c r="I6" s="41">
        <f t="shared" si="3"/>
        <v>82011.263073209979</v>
      </c>
      <c r="J6" s="41">
        <f t="shared" si="4"/>
        <v>78133.547868061156</v>
      </c>
      <c r="K6" s="12">
        <f t="shared" si="5"/>
        <v>0.11737818298280225</v>
      </c>
      <c r="L6" s="46">
        <f t="shared" si="6"/>
        <v>78000</v>
      </c>
      <c r="M6" s="50">
        <f t="shared" si="7"/>
        <v>78000</v>
      </c>
    </row>
    <row r="7" spans="1:13" x14ac:dyDescent="0.25">
      <c r="A7" s="25">
        <v>4</v>
      </c>
      <c r="B7" s="22" t="s">
        <v>7</v>
      </c>
      <c r="C7" s="28">
        <v>1.08</v>
      </c>
      <c r="D7" s="34">
        <v>141740</v>
      </c>
      <c r="E7" s="33">
        <f t="shared" si="0"/>
        <v>128854.54545454544</v>
      </c>
      <c r="F7" s="41">
        <f t="shared" si="1"/>
        <v>119309.76430976429</v>
      </c>
      <c r="G7" s="34">
        <v>112000</v>
      </c>
      <c r="H7" s="33">
        <f t="shared" si="2"/>
        <v>101818.18181818181</v>
      </c>
      <c r="I7" s="41">
        <f t="shared" si="3"/>
        <v>94276.094276094256</v>
      </c>
      <c r="J7" s="41">
        <f t="shared" si="4"/>
        <v>25033.670033670031</v>
      </c>
      <c r="K7" s="12">
        <f t="shared" si="5"/>
        <v>3.7607491047316872E-2</v>
      </c>
      <c r="L7" s="46">
        <f t="shared" si="6"/>
        <v>25000</v>
      </c>
      <c r="M7" s="50" t="str">
        <f t="shared" si="7"/>
        <v>Nein</v>
      </c>
    </row>
    <row r="8" spans="1:13" x14ac:dyDescent="0.25">
      <c r="A8" s="24">
        <v>5</v>
      </c>
      <c r="B8" s="22" t="s">
        <v>8</v>
      </c>
      <c r="C8" s="28">
        <v>1.1200000000000001</v>
      </c>
      <c r="D8" s="34">
        <v>198330</v>
      </c>
      <c r="E8" s="33">
        <f t="shared" si="0"/>
        <v>180299.99999999997</v>
      </c>
      <c r="F8" s="41">
        <f t="shared" si="1"/>
        <v>160982.14285714281</v>
      </c>
      <c r="G8" s="34">
        <v>90700</v>
      </c>
      <c r="H8" s="33">
        <f t="shared" si="2"/>
        <v>82454.545454545441</v>
      </c>
      <c r="I8" s="41">
        <f t="shared" si="3"/>
        <v>73620.129870129851</v>
      </c>
      <c r="J8" s="41">
        <f t="shared" si="4"/>
        <v>87362.01298701296</v>
      </c>
      <c r="K8" s="12">
        <f t="shared" si="5"/>
        <v>0.13124188809973736</v>
      </c>
      <c r="L8" s="46">
        <f t="shared" si="6"/>
        <v>87000</v>
      </c>
      <c r="M8" s="50">
        <f t="shared" si="7"/>
        <v>87000</v>
      </c>
    </row>
    <row r="9" spans="1:13" x14ac:dyDescent="0.25">
      <c r="A9" s="25">
        <v>6</v>
      </c>
      <c r="B9" s="22" t="s">
        <v>9</v>
      </c>
      <c r="C9" s="28">
        <v>1.0900000000000001</v>
      </c>
      <c r="D9" s="34">
        <v>190950</v>
      </c>
      <c r="E9" s="33">
        <f t="shared" si="0"/>
        <v>173590.90909090909</v>
      </c>
      <c r="F9" s="41">
        <f t="shared" si="1"/>
        <v>159257.71476230191</v>
      </c>
      <c r="G9" s="34">
        <v>125490</v>
      </c>
      <c r="H9" s="33">
        <f t="shared" si="2"/>
        <v>114081.81818181818</v>
      </c>
      <c r="I9" s="41">
        <f t="shared" si="3"/>
        <v>104662.21851542951</v>
      </c>
      <c r="J9" s="41">
        <f t="shared" si="4"/>
        <v>54595.496246872397</v>
      </c>
      <c r="K9" s="12">
        <f t="shared" si="5"/>
        <v>8.2017524141148421E-2</v>
      </c>
      <c r="L9" s="46">
        <f t="shared" si="6"/>
        <v>55000</v>
      </c>
      <c r="M9" s="50" t="str">
        <f t="shared" si="7"/>
        <v>Nein</v>
      </c>
    </row>
    <row r="10" spans="1:13" x14ac:dyDescent="0.25">
      <c r="A10" s="24">
        <v>7</v>
      </c>
      <c r="B10" s="22" t="s">
        <v>10</v>
      </c>
      <c r="C10" s="28">
        <v>1.1100000000000001</v>
      </c>
      <c r="D10" s="34">
        <v>157190</v>
      </c>
      <c r="E10" s="33">
        <f t="shared" si="0"/>
        <v>142900</v>
      </c>
      <c r="F10" s="41">
        <f t="shared" si="1"/>
        <v>128738.73873873873</v>
      </c>
      <c r="G10" s="34">
        <v>115930</v>
      </c>
      <c r="H10" s="33">
        <f t="shared" si="2"/>
        <v>105390.90909090909</v>
      </c>
      <c r="I10" s="41">
        <f t="shared" si="3"/>
        <v>94946.764946764932</v>
      </c>
      <c r="J10" s="41">
        <f t="shared" si="4"/>
        <v>33791.973791973796</v>
      </c>
      <c r="K10" s="12">
        <f t="shared" si="5"/>
        <v>5.0764883860159767E-2</v>
      </c>
      <c r="L10" s="46">
        <f t="shared" si="6"/>
        <v>34000</v>
      </c>
      <c r="M10" s="50" t="str">
        <f t="shared" si="7"/>
        <v>Nein</v>
      </c>
    </row>
    <row r="11" spans="1:13" x14ac:dyDescent="0.25">
      <c r="A11" s="25">
        <v>8</v>
      </c>
      <c r="B11" s="22" t="s">
        <v>11</v>
      </c>
      <c r="C11" s="28">
        <v>1.08</v>
      </c>
      <c r="D11" s="34">
        <v>152320</v>
      </c>
      <c r="E11" s="33">
        <f t="shared" si="0"/>
        <v>138472.72727272726</v>
      </c>
      <c r="F11" s="41">
        <f t="shared" si="1"/>
        <v>128215.48821548819</v>
      </c>
      <c r="G11" s="34">
        <v>117760</v>
      </c>
      <c r="H11" s="33">
        <f t="shared" si="2"/>
        <v>107054.54545454544</v>
      </c>
      <c r="I11" s="41">
        <f t="shared" si="3"/>
        <v>99124.579124579104</v>
      </c>
      <c r="J11" s="41">
        <f t="shared" si="4"/>
        <v>29090.909090909088</v>
      </c>
      <c r="K11" s="12">
        <f t="shared" si="5"/>
        <v>4.3702585426875294E-2</v>
      </c>
      <c r="L11" s="46">
        <f t="shared" si="6"/>
        <v>29000</v>
      </c>
      <c r="M11" s="50" t="str">
        <f t="shared" si="7"/>
        <v>Nein</v>
      </c>
    </row>
    <row r="12" spans="1:13" x14ac:dyDescent="0.25">
      <c r="A12" s="24">
        <v>9</v>
      </c>
      <c r="B12" s="22" t="s">
        <v>12</v>
      </c>
      <c r="C12" s="28">
        <v>1.1299999999999999</v>
      </c>
      <c r="D12" s="34">
        <v>166590</v>
      </c>
      <c r="E12" s="33">
        <f t="shared" si="0"/>
        <v>151445.45454545453</v>
      </c>
      <c r="F12" s="41">
        <f t="shared" si="1"/>
        <v>134022.52614641996</v>
      </c>
      <c r="G12" s="34">
        <v>100300</v>
      </c>
      <c r="H12" s="33">
        <f t="shared" si="2"/>
        <v>91181.818181818177</v>
      </c>
      <c r="I12" s="41">
        <f t="shared" si="3"/>
        <v>80691.874497184239</v>
      </c>
      <c r="J12" s="41">
        <f t="shared" si="4"/>
        <v>53330.651649235719</v>
      </c>
      <c r="K12" s="12">
        <f t="shared" si="5"/>
        <v>8.0117377985275531E-2</v>
      </c>
      <c r="L12" s="46">
        <f t="shared" si="6"/>
        <v>53000</v>
      </c>
      <c r="M12" s="50" t="str">
        <f t="shared" si="7"/>
        <v>Nein</v>
      </c>
    </row>
    <row r="13" spans="1:13" x14ac:dyDescent="0.25">
      <c r="A13" s="25">
        <v>10</v>
      </c>
      <c r="B13" s="22" t="s">
        <v>13</v>
      </c>
      <c r="C13" s="28">
        <v>1.1200000000000001</v>
      </c>
      <c r="D13" s="34">
        <v>181100</v>
      </c>
      <c r="E13" s="33">
        <f t="shared" si="0"/>
        <v>164636.36363636362</v>
      </c>
      <c r="F13" s="41">
        <f t="shared" si="1"/>
        <v>146996.75324675321</v>
      </c>
      <c r="G13" s="34">
        <v>106040</v>
      </c>
      <c r="H13" s="33">
        <f t="shared" si="2"/>
        <v>96399.999999999985</v>
      </c>
      <c r="I13" s="41">
        <f t="shared" si="3"/>
        <v>86071.428571428551</v>
      </c>
      <c r="J13" s="41">
        <f t="shared" si="4"/>
        <v>60925.324675324664</v>
      </c>
      <c r="K13" s="12">
        <f t="shared" si="5"/>
        <v>9.1526675840994956E-2</v>
      </c>
      <c r="L13" s="46">
        <f t="shared" si="6"/>
        <v>61000</v>
      </c>
      <c r="M13" s="50" t="str">
        <f t="shared" si="7"/>
        <v>Nein</v>
      </c>
    </row>
    <row r="14" spans="1:13" x14ac:dyDescent="0.25">
      <c r="A14" s="24">
        <v>11</v>
      </c>
      <c r="B14" s="22" t="s">
        <v>14</v>
      </c>
      <c r="C14" s="28">
        <v>1.1000000000000001</v>
      </c>
      <c r="D14" s="34">
        <v>156870</v>
      </c>
      <c r="E14" s="33">
        <f t="shared" si="0"/>
        <v>142609.09090909091</v>
      </c>
      <c r="F14" s="41">
        <f t="shared" si="1"/>
        <v>129644.62809917354</v>
      </c>
      <c r="G14" s="34">
        <v>116220</v>
      </c>
      <c r="H14" s="33">
        <f t="shared" si="2"/>
        <v>105654.54545454544</v>
      </c>
      <c r="I14" s="41">
        <f t="shared" si="3"/>
        <v>96049.586776859491</v>
      </c>
      <c r="J14" s="41">
        <f t="shared" si="4"/>
        <v>33595.041322314049</v>
      </c>
      <c r="K14" s="12">
        <f t="shared" si="5"/>
        <v>5.0469036863706844E-2</v>
      </c>
      <c r="L14" s="46">
        <f t="shared" si="6"/>
        <v>34000</v>
      </c>
      <c r="M14" s="50" t="str">
        <f t="shared" si="7"/>
        <v>Nein</v>
      </c>
    </row>
    <row r="15" spans="1:13" ht="15.75" thickBot="1" x14ac:dyDescent="0.3">
      <c r="A15" s="25">
        <v>12</v>
      </c>
      <c r="B15" s="22" t="s">
        <v>15</v>
      </c>
      <c r="C15" s="30">
        <v>1.07</v>
      </c>
      <c r="D15" s="35">
        <v>197920</v>
      </c>
      <c r="E15" s="33">
        <f t="shared" si="0"/>
        <v>179927.27272727271</v>
      </c>
      <c r="F15" s="41">
        <f t="shared" si="1"/>
        <v>168156.32965165674</v>
      </c>
      <c r="G15" s="35">
        <v>100990</v>
      </c>
      <c r="H15" s="33">
        <f t="shared" si="2"/>
        <v>91809.090909090897</v>
      </c>
      <c r="I15" s="41">
        <f t="shared" si="3"/>
        <v>85802.88870008495</v>
      </c>
      <c r="J15" s="41">
        <f t="shared" si="4"/>
        <v>82353.440951571785</v>
      </c>
      <c r="K15" s="12">
        <f t="shared" si="5"/>
        <v>0.12371762866317237</v>
      </c>
      <c r="L15" s="46">
        <f t="shared" si="6"/>
        <v>82000</v>
      </c>
      <c r="M15" s="50">
        <f t="shared" si="7"/>
        <v>82000</v>
      </c>
    </row>
    <row r="16" spans="1:13" ht="15.75" thickBot="1" x14ac:dyDescent="0.3">
      <c r="A16" s="15"/>
      <c r="B16" s="15"/>
      <c r="C16" s="16" t="s">
        <v>24</v>
      </c>
      <c r="D16" s="36">
        <f t="shared" ref="D16:L16" si="8">SUM(D4:D15)</f>
        <v>2104450</v>
      </c>
      <c r="E16" s="36">
        <f t="shared" si="8"/>
        <v>1913136.3636363635</v>
      </c>
      <c r="F16" s="42">
        <f t="shared" si="8"/>
        <v>1715537.0425392485</v>
      </c>
      <c r="G16" s="36">
        <f t="shared" si="8"/>
        <v>1284720</v>
      </c>
      <c r="H16" s="36">
        <f t="shared" si="8"/>
        <v>1167927.2727272725</v>
      </c>
      <c r="I16" s="42">
        <f t="shared" si="8"/>
        <v>1049880.5646270888</v>
      </c>
      <c r="J16" s="42">
        <f t="shared" si="8"/>
        <v>665656.47791215975</v>
      </c>
      <c r="K16" s="17">
        <f t="shared" si="8"/>
        <v>0.99999999999999978</v>
      </c>
      <c r="L16" s="42">
        <f t="shared" si="8"/>
        <v>666000</v>
      </c>
      <c r="M16" s="31">
        <f>COUNT(M4:M15)</f>
        <v>3</v>
      </c>
    </row>
    <row r="17" spans="3:13" ht="15.75" thickBot="1" x14ac:dyDescent="0.3"/>
    <row r="18" spans="3:13" ht="15.75" thickBot="1" x14ac:dyDescent="0.3">
      <c r="D18" s="7" t="s">
        <v>33</v>
      </c>
      <c r="E18" s="8"/>
      <c r="F18" s="9">
        <v>0.1</v>
      </c>
      <c r="M18" s="10" t="s">
        <v>16</v>
      </c>
    </row>
    <row r="19" spans="3:13" ht="15.75" thickBot="1" x14ac:dyDescent="0.3">
      <c r="D19" s="7" t="s">
        <v>17</v>
      </c>
      <c r="E19" s="8"/>
      <c r="F19" s="11">
        <f>F18+1</f>
        <v>1.1000000000000001</v>
      </c>
      <c r="M19" s="51">
        <v>70000</v>
      </c>
    </row>
    <row r="22" spans="3:13" x14ac:dyDescent="0.25">
      <c r="C22" s="18" t="s">
        <v>18</v>
      </c>
      <c r="D22" s="37">
        <f>AVERAGE(D4:D15)</f>
        <v>175370.83333333334</v>
      </c>
      <c r="E22" s="37">
        <f t="shared" ref="E22:J22" si="9">AVERAGE(E4:E15)</f>
        <v>159428.0303030303</v>
      </c>
      <c r="F22" s="43">
        <f t="shared" si="9"/>
        <v>142961.42021160404</v>
      </c>
      <c r="G22" s="37">
        <f t="shared" si="9"/>
        <v>107060</v>
      </c>
      <c r="H22" s="37">
        <f t="shared" si="9"/>
        <v>97327.272727272706</v>
      </c>
      <c r="I22" s="43">
        <f t="shared" si="9"/>
        <v>87490.047052257403</v>
      </c>
      <c r="J22" s="43">
        <f t="shared" si="9"/>
        <v>55471.373159346644</v>
      </c>
    </row>
    <row r="23" spans="3:13" x14ac:dyDescent="0.25">
      <c r="C23" s="19" t="s">
        <v>19</v>
      </c>
      <c r="D23" s="38">
        <f>MIN(D4:D15)</f>
        <v>141740</v>
      </c>
      <c r="E23" s="38">
        <f t="shared" ref="E23:J23" si="10">MIN(E4:E15)</f>
        <v>128854.54545454544</v>
      </c>
      <c r="F23" s="44">
        <f t="shared" si="10"/>
        <v>119309.76430976429</v>
      </c>
      <c r="G23" s="38">
        <f t="shared" si="10"/>
        <v>90700</v>
      </c>
      <c r="H23" s="38">
        <f t="shared" si="10"/>
        <v>82454.545454545441</v>
      </c>
      <c r="I23" s="44">
        <f t="shared" si="10"/>
        <v>73620.129870129851</v>
      </c>
      <c r="J23" s="44">
        <f t="shared" si="10"/>
        <v>25033.670033670031</v>
      </c>
    </row>
    <row r="24" spans="3:13" ht="15.75" thickBot="1" x14ac:dyDescent="0.3">
      <c r="C24" s="20" t="s">
        <v>20</v>
      </c>
      <c r="D24" s="39">
        <f>MAX(D4:D15)</f>
        <v>199060</v>
      </c>
      <c r="E24" s="39">
        <f t="shared" ref="E24:J24" si="11">MAX(E4:E15)</f>
        <v>180963.63636363635</v>
      </c>
      <c r="F24" s="45">
        <f t="shared" si="11"/>
        <v>168156.32965165674</v>
      </c>
      <c r="G24" s="39">
        <f t="shared" si="11"/>
        <v>125490</v>
      </c>
      <c r="H24" s="39">
        <f t="shared" si="11"/>
        <v>114081.81818181818</v>
      </c>
      <c r="I24" s="45">
        <f t="shared" si="11"/>
        <v>104662.21851542951</v>
      </c>
      <c r="J24" s="45">
        <f t="shared" si="11"/>
        <v>87362.01298701296</v>
      </c>
    </row>
  </sheetData>
  <mergeCells count="1">
    <mergeCell ref="A1:M1"/>
  </mergeCells>
  <printOptions horizontalCentered="1" verticalCentered="1" headings="1" gridLines="1"/>
  <pageMargins left="0.25" right="0.25" top="0.75" bottom="0.75" header="0.3" footer="0.3"/>
  <pageSetup paperSize="9" scale="76" orientation="landscape" r:id="rId1"/>
  <headerFooter>
    <oddHeader>&amp;LDipl.-Ing. Günther Grund&amp;C&amp;"-,Fett"&amp;14Excel Grundlagen&amp;R&amp;D &amp;T</oddHeader>
    <oddFooter>&amp;L&amp;22___________________________________________________&amp;11
&amp;Z&amp;F&amp;C&amp;22_________________________________________&amp;11
Seite &amp;P von &amp;N&amp;R&amp;22__________________________________&amp;11
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30" zoomScaleNormal="130" workbookViewId="0">
      <selection sqref="A1:M1"/>
    </sheetView>
  </sheetViews>
  <sheetFormatPr baseColWidth="10" defaultRowHeight="15" x14ac:dyDescent="0.25"/>
  <cols>
    <col min="1" max="1" width="4.28515625" customWidth="1"/>
    <col min="2" max="2" width="11" customWidth="1"/>
    <col min="3" max="3" width="13.28515625" customWidth="1"/>
    <col min="4" max="10" width="16" customWidth="1"/>
    <col min="11" max="11" width="10" customWidth="1"/>
    <col min="12" max="13" width="12.85546875" hidden="1" customWidth="1"/>
  </cols>
  <sheetData>
    <row r="1" spans="1:13" ht="34.5" x14ac:dyDescent="0.45">
      <c r="A1" s="96" t="s">
        <v>27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ht="30.75" thickBot="1" x14ac:dyDescent="0.3">
      <c r="A3" s="13" t="s">
        <v>0</v>
      </c>
      <c r="B3" s="13" t="s">
        <v>1</v>
      </c>
      <c r="C3" s="13" t="s">
        <v>28</v>
      </c>
      <c r="D3" s="13" t="s">
        <v>29</v>
      </c>
      <c r="E3" s="13" t="s">
        <v>30</v>
      </c>
      <c r="F3" s="14" t="s">
        <v>21</v>
      </c>
      <c r="G3" s="13" t="s">
        <v>31</v>
      </c>
      <c r="H3" s="13" t="s">
        <v>32</v>
      </c>
      <c r="I3" s="14" t="s">
        <v>22</v>
      </c>
      <c r="J3" s="14" t="s">
        <v>23</v>
      </c>
      <c r="K3" s="13" t="s">
        <v>2</v>
      </c>
      <c r="L3" s="13" t="s">
        <v>26</v>
      </c>
      <c r="M3" s="21" t="s">
        <v>3</v>
      </c>
    </row>
    <row r="4" spans="1:13" x14ac:dyDescent="0.25">
      <c r="A4" s="24">
        <v>1</v>
      </c>
      <c r="B4" s="5" t="s">
        <v>4</v>
      </c>
      <c r="C4" s="29">
        <v>1.21</v>
      </c>
      <c r="D4" s="32">
        <v>193160</v>
      </c>
      <c r="E4" s="33"/>
      <c r="F4" s="41"/>
      <c r="G4" s="32">
        <v>103020</v>
      </c>
      <c r="H4" s="33"/>
      <c r="I4" s="41"/>
      <c r="J4" s="41"/>
      <c r="K4" s="6"/>
      <c r="L4" s="46"/>
      <c r="M4" s="50"/>
    </row>
    <row r="5" spans="1:13" x14ac:dyDescent="0.25">
      <c r="A5" s="25">
        <v>2</v>
      </c>
      <c r="B5" s="1"/>
      <c r="C5" s="28">
        <v>1.1399999999999999</v>
      </c>
      <c r="D5" s="34">
        <v>169220</v>
      </c>
      <c r="E5" s="38"/>
      <c r="F5" s="44"/>
      <c r="G5" s="34">
        <v>94330</v>
      </c>
      <c r="H5" s="38"/>
      <c r="I5" s="44"/>
      <c r="J5" s="44"/>
      <c r="K5" s="2"/>
      <c r="L5" s="48"/>
      <c r="M5" s="52"/>
    </row>
    <row r="6" spans="1:13" x14ac:dyDescent="0.25">
      <c r="A6" s="25"/>
      <c r="B6" s="1"/>
      <c r="C6" s="28">
        <v>1.1299999999999999</v>
      </c>
      <c r="D6" s="34">
        <v>199060</v>
      </c>
      <c r="E6" s="38"/>
      <c r="F6" s="44"/>
      <c r="G6" s="34">
        <v>101940</v>
      </c>
      <c r="H6" s="38"/>
      <c r="I6" s="44"/>
      <c r="J6" s="44"/>
      <c r="K6" s="2"/>
      <c r="L6" s="48"/>
      <c r="M6" s="52"/>
    </row>
    <row r="7" spans="1:13" x14ac:dyDescent="0.25">
      <c r="A7" s="25"/>
      <c r="B7" s="1"/>
      <c r="C7" s="28">
        <v>1.08</v>
      </c>
      <c r="D7" s="34">
        <v>141740</v>
      </c>
      <c r="E7" s="38"/>
      <c r="F7" s="44"/>
      <c r="G7" s="34">
        <v>112000</v>
      </c>
      <c r="H7" s="38"/>
      <c r="I7" s="44"/>
      <c r="J7" s="44"/>
      <c r="K7" s="2"/>
      <c r="L7" s="48"/>
      <c r="M7" s="52"/>
    </row>
    <row r="8" spans="1:13" x14ac:dyDescent="0.25">
      <c r="A8" s="25"/>
      <c r="B8" s="1"/>
      <c r="C8" s="28">
        <v>1.1200000000000001</v>
      </c>
      <c r="D8" s="34">
        <v>198330</v>
      </c>
      <c r="E8" s="38"/>
      <c r="F8" s="44"/>
      <c r="G8" s="34">
        <v>90700</v>
      </c>
      <c r="H8" s="38"/>
      <c r="I8" s="44"/>
      <c r="J8" s="44"/>
      <c r="K8" s="2"/>
      <c r="L8" s="48"/>
      <c r="M8" s="52"/>
    </row>
    <row r="9" spans="1:13" x14ac:dyDescent="0.25">
      <c r="A9" s="25"/>
      <c r="B9" s="1"/>
      <c r="C9" s="28">
        <v>1.0900000000000001</v>
      </c>
      <c r="D9" s="34">
        <v>190950</v>
      </c>
      <c r="E9" s="38"/>
      <c r="F9" s="44"/>
      <c r="G9" s="34">
        <v>125490</v>
      </c>
      <c r="H9" s="38"/>
      <c r="I9" s="44"/>
      <c r="J9" s="44"/>
      <c r="K9" s="2"/>
      <c r="L9" s="48"/>
      <c r="M9" s="52"/>
    </row>
    <row r="10" spans="1:13" x14ac:dyDescent="0.25">
      <c r="A10" s="25"/>
      <c r="B10" s="1"/>
      <c r="C10" s="28">
        <v>1.1100000000000001</v>
      </c>
      <c r="D10" s="34">
        <v>157190</v>
      </c>
      <c r="E10" s="38"/>
      <c r="F10" s="44"/>
      <c r="G10" s="34">
        <v>115930</v>
      </c>
      <c r="H10" s="38"/>
      <c r="I10" s="44"/>
      <c r="J10" s="44"/>
      <c r="K10" s="2"/>
      <c r="L10" s="48"/>
      <c r="M10" s="52"/>
    </row>
    <row r="11" spans="1:13" x14ac:dyDescent="0.25">
      <c r="A11" s="25"/>
      <c r="B11" s="1"/>
      <c r="C11" s="28">
        <v>1.08</v>
      </c>
      <c r="D11" s="34">
        <v>152320</v>
      </c>
      <c r="E11" s="38"/>
      <c r="F11" s="44"/>
      <c r="G11" s="34">
        <v>117760</v>
      </c>
      <c r="H11" s="38"/>
      <c r="I11" s="44"/>
      <c r="J11" s="44"/>
      <c r="K11" s="2"/>
      <c r="L11" s="48"/>
      <c r="M11" s="52"/>
    </row>
    <row r="12" spans="1:13" x14ac:dyDescent="0.25">
      <c r="A12" s="25"/>
      <c r="B12" s="1"/>
      <c r="C12" s="28">
        <v>1.1299999999999999</v>
      </c>
      <c r="D12" s="34">
        <v>166590</v>
      </c>
      <c r="E12" s="38"/>
      <c r="F12" s="44"/>
      <c r="G12" s="34">
        <v>100300</v>
      </c>
      <c r="H12" s="38"/>
      <c r="I12" s="44"/>
      <c r="J12" s="44"/>
      <c r="K12" s="2"/>
      <c r="L12" s="48"/>
      <c r="M12" s="52"/>
    </row>
    <row r="13" spans="1:13" x14ac:dyDescent="0.25">
      <c r="A13" s="25"/>
      <c r="B13" s="1"/>
      <c r="C13" s="28">
        <v>1.1200000000000001</v>
      </c>
      <c r="D13" s="34">
        <v>181100</v>
      </c>
      <c r="E13" s="38"/>
      <c r="F13" s="44"/>
      <c r="G13" s="34">
        <v>106040</v>
      </c>
      <c r="H13" s="38"/>
      <c r="I13" s="44"/>
      <c r="J13" s="44"/>
      <c r="K13" s="2"/>
      <c r="L13" s="48"/>
      <c r="M13" s="52"/>
    </row>
    <row r="14" spans="1:13" x14ac:dyDescent="0.25">
      <c r="A14" s="25"/>
      <c r="B14" s="1"/>
      <c r="C14" s="28">
        <v>1.1000000000000001</v>
      </c>
      <c r="D14" s="34">
        <v>156870</v>
      </c>
      <c r="E14" s="38"/>
      <c r="F14" s="44"/>
      <c r="G14" s="34">
        <v>116220</v>
      </c>
      <c r="H14" s="38"/>
      <c r="I14" s="44"/>
      <c r="J14" s="44"/>
      <c r="K14" s="2"/>
      <c r="L14" s="48"/>
      <c r="M14" s="52"/>
    </row>
    <row r="15" spans="1:13" ht="15.75" thickBot="1" x14ac:dyDescent="0.3">
      <c r="A15" s="26"/>
      <c r="B15" s="3"/>
      <c r="C15" s="30">
        <v>1.07</v>
      </c>
      <c r="D15" s="35">
        <v>197920</v>
      </c>
      <c r="E15" s="40"/>
      <c r="F15" s="47"/>
      <c r="G15" s="35">
        <v>100990</v>
      </c>
      <c r="H15" s="40"/>
      <c r="I15" s="47"/>
      <c r="J15" s="47"/>
      <c r="K15" s="4"/>
      <c r="L15" s="49"/>
      <c r="M15" s="53"/>
    </row>
    <row r="16" spans="1:13" ht="15.75" thickBot="1" x14ac:dyDescent="0.3">
      <c r="A16" s="15"/>
      <c r="B16" s="15"/>
      <c r="C16" s="16" t="s">
        <v>24</v>
      </c>
      <c r="D16" s="36"/>
      <c r="E16" s="36"/>
      <c r="F16" s="42"/>
      <c r="G16" s="36"/>
      <c r="H16" s="36"/>
      <c r="I16" s="42"/>
      <c r="J16" s="42"/>
      <c r="K16" s="15"/>
      <c r="L16" s="42"/>
      <c r="M16" s="31"/>
    </row>
    <row r="17" spans="3:13" ht="15.75" thickBot="1" x14ac:dyDescent="0.3"/>
    <row r="18" spans="3:13" ht="15.75" thickBot="1" x14ac:dyDescent="0.3">
      <c r="D18" s="7" t="s">
        <v>33</v>
      </c>
      <c r="E18" s="8"/>
      <c r="F18" s="9">
        <v>0.1</v>
      </c>
      <c r="M18" s="10" t="s">
        <v>16</v>
      </c>
    </row>
    <row r="19" spans="3:13" ht="15.75" thickBot="1" x14ac:dyDescent="0.3">
      <c r="D19" s="7" t="s">
        <v>17</v>
      </c>
      <c r="E19" s="8"/>
      <c r="F19" s="11">
        <f>F18+1</f>
        <v>1.1000000000000001</v>
      </c>
      <c r="M19" s="51">
        <v>60000</v>
      </c>
    </row>
    <row r="22" spans="3:13" hidden="1" x14ac:dyDescent="0.25">
      <c r="C22" s="18" t="s">
        <v>18</v>
      </c>
      <c r="D22" s="37"/>
      <c r="E22" s="37"/>
      <c r="F22" s="43"/>
      <c r="G22" s="37"/>
      <c r="H22" s="37"/>
      <c r="I22" s="43"/>
      <c r="J22" s="43"/>
    </row>
    <row r="23" spans="3:13" hidden="1" x14ac:dyDescent="0.25">
      <c r="C23" s="19" t="s">
        <v>19</v>
      </c>
      <c r="D23" s="38"/>
      <c r="E23" s="38"/>
      <c r="F23" s="44"/>
      <c r="G23" s="38"/>
      <c r="H23" s="38"/>
      <c r="I23" s="44"/>
      <c r="J23" s="44"/>
    </row>
    <row r="24" spans="3:13" ht="15.75" hidden="1" thickBot="1" x14ac:dyDescent="0.3">
      <c r="C24" s="20" t="s">
        <v>20</v>
      </c>
      <c r="D24" s="39"/>
      <c r="E24" s="39"/>
      <c r="F24" s="45"/>
      <c r="G24" s="39"/>
      <c r="H24" s="39"/>
      <c r="I24" s="45"/>
      <c r="J24" s="45"/>
    </row>
  </sheetData>
  <mergeCells count="1">
    <mergeCell ref="A1:M1"/>
  </mergeCells>
  <pageMargins left="0.70866141732283461" right="0.70866141732283461" top="0.78740157480314965" bottom="0.78740157480314965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4"/>
  <sheetViews>
    <sheetView zoomScale="145" zoomScaleNormal="145" workbookViewId="0"/>
  </sheetViews>
  <sheetFormatPr baseColWidth="10" defaultRowHeight="15" x14ac:dyDescent="0.25"/>
  <cols>
    <col min="1" max="1" width="1.5703125" customWidth="1"/>
    <col min="2" max="2" width="11" customWidth="1"/>
    <col min="3" max="5" width="9" customWidth="1"/>
    <col min="13" max="13" width="3.140625" customWidth="1"/>
  </cols>
  <sheetData>
    <row r="1" spans="2:5" x14ac:dyDescent="0.25">
      <c r="B1" s="27" t="s">
        <v>46</v>
      </c>
    </row>
    <row r="2" spans="2:5" x14ac:dyDescent="0.25">
      <c r="B2" s="58" t="s">
        <v>67</v>
      </c>
    </row>
    <row r="3" spans="2:5" ht="15.75" thickBot="1" x14ac:dyDescent="0.3"/>
    <row r="4" spans="2:5" ht="15.75" thickBot="1" x14ac:dyDescent="0.3">
      <c r="B4" s="86" t="s">
        <v>34</v>
      </c>
      <c r="C4" s="87" t="s">
        <v>43</v>
      </c>
      <c r="D4" s="88" t="s">
        <v>44</v>
      </c>
      <c r="E4" s="89" t="s">
        <v>45</v>
      </c>
    </row>
    <row r="5" spans="2:5" x14ac:dyDescent="0.25">
      <c r="B5" s="90" t="s">
        <v>35</v>
      </c>
      <c r="C5" s="59">
        <v>78</v>
      </c>
      <c r="D5" s="60">
        <v>90</v>
      </c>
      <c r="E5" s="61">
        <v>86</v>
      </c>
    </row>
    <row r="6" spans="2:5" x14ac:dyDescent="0.25">
      <c r="B6" s="91" t="s">
        <v>36</v>
      </c>
      <c r="C6" s="62">
        <v>49</v>
      </c>
      <c r="D6" s="63">
        <v>63</v>
      </c>
      <c r="E6" s="64">
        <v>48</v>
      </c>
    </row>
    <row r="7" spans="2:5" x14ac:dyDescent="0.25">
      <c r="B7" s="91" t="s">
        <v>37</v>
      </c>
      <c r="C7" s="62">
        <v>65</v>
      </c>
      <c r="D7" s="63">
        <v>45</v>
      </c>
      <c r="E7" s="64">
        <v>50</v>
      </c>
    </row>
    <row r="8" spans="2:5" x14ac:dyDescent="0.25">
      <c r="B8" s="91" t="s">
        <v>38</v>
      </c>
      <c r="C8" s="62">
        <v>30</v>
      </c>
      <c r="D8" s="63">
        <v>38</v>
      </c>
      <c r="E8" s="64">
        <v>35</v>
      </c>
    </row>
    <row r="9" spans="2:5" x14ac:dyDescent="0.25">
      <c r="B9" s="91" t="s">
        <v>39</v>
      </c>
      <c r="C9" s="62">
        <v>25</v>
      </c>
      <c r="D9" s="63">
        <v>24</v>
      </c>
      <c r="E9" s="64">
        <v>23</v>
      </c>
    </row>
    <row r="10" spans="2:5" x14ac:dyDescent="0.25">
      <c r="B10" s="91" t="s">
        <v>40</v>
      </c>
      <c r="C10" s="62">
        <v>85</v>
      </c>
      <c r="D10" s="63">
        <v>73</v>
      </c>
      <c r="E10" s="64">
        <v>78</v>
      </c>
    </row>
    <row r="11" spans="2:5" x14ac:dyDescent="0.25">
      <c r="B11" s="91" t="s">
        <v>41</v>
      </c>
      <c r="C11" s="62">
        <v>15</v>
      </c>
      <c r="D11" s="63">
        <v>18</v>
      </c>
      <c r="E11" s="64">
        <v>16</v>
      </c>
    </row>
    <row r="12" spans="2:5" ht="15.75" thickBot="1" x14ac:dyDescent="0.3">
      <c r="B12" s="92" t="s">
        <v>42</v>
      </c>
      <c r="C12" s="65">
        <v>55</v>
      </c>
      <c r="D12" s="66">
        <v>67</v>
      </c>
      <c r="E12" s="67">
        <v>58</v>
      </c>
    </row>
    <row r="17" spans="2:5" x14ac:dyDescent="0.25">
      <c r="B17" s="58" t="s">
        <v>65</v>
      </c>
    </row>
    <row r="18" spans="2:5" x14ac:dyDescent="0.25">
      <c r="B18" s="58" t="s">
        <v>66</v>
      </c>
    </row>
    <row r="20" spans="2:5" ht="15.75" thickBot="1" x14ac:dyDescent="0.3"/>
    <row r="21" spans="2:5" ht="15.75" thickBot="1" x14ac:dyDescent="0.3">
      <c r="B21" s="86" t="s">
        <v>25</v>
      </c>
      <c r="C21" s="74" t="s">
        <v>47</v>
      </c>
      <c r="D21" s="75" t="s">
        <v>48</v>
      </c>
      <c r="E21" s="76" t="s">
        <v>49</v>
      </c>
    </row>
    <row r="22" spans="2:5" x14ac:dyDescent="0.25">
      <c r="B22" s="55" t="s">
        <v>43</v>
      </c>
      <c r="C22" s="59">
        <v>43</v>
      </c>
      <c r="D22" s="60">
        <v>88</v>
      </c>
      <c r="E22" s="61">
        <v>32</v>
      </c>
    </row>
    <row r="23" spans="2:5" x14ac:dyDescent="0.25">
      <c r="B23" s="56" t="s">
        <v>44</v>
      </c>
      <c r="C23" s="62">
        <v>32</v>
      </c>
      <c r="D23" s="63">
        <v>79</v>
      </c>
      <c r="E23" s="64">
        <v>51</v>
      </c>
    </row>
    <row r="24" spans="2:5" x14ac:dyDescent="0.25">
      <c r="B24" s="56" t="s">
        <v>45</v>
      </c>
      <c r="C24" s="62">
        <v>29</v>
      </c>
      <c r="D24" s="63">
        <v>62</v>
      </c>
      <c r="E24" s="64">
        <v>68</v>
      </c>
    </row>
    <row r="25" spans="2:5" ht="15.75" thickBot="1" x14ac:dyDescent="0.3">
      <c r="B25" s="57" t="s">
        <v>50</v>
      </c>
      <c r="C25" s="65">
        <v>31</v>
      </c>
      <c r="D25" s="66">
        <v>59</v>
      </c>
      <c r="E25" s="67">
        <v>95</v>
      </c>
    </row>
    <row r="26" spans="2:5" x14ac:dyDescent="0.25">
      <c r="B26" s="54"/>
      <c r="C26" s="23"/>
      <c r="D26" s="23"/>
    </row>
    <row r="27" spans="2:5" x14ac:dyDescent="0.25">
      <c r="B27" s="54"/>
      <c r="C27" s="23"/>
      <c r="D27" s="23"/>
    </row>
    <row r="28" spans="2:5" x14ac:dyDescent="0.25">
      <c r="B28" s="54"/>
    </row>
    <row r="29" spans="2:5" x14ac:dyDescent="0.25">
      <c r="B29" s="54"/>
    </row>
    <row r="30" spans="2:5" x14ac:dyDescent="0.25">
      <c r="B30" s="54"/>
    </row>
    <row r="32" spans="2:5" x14ac:dyDescent="0.25">
      <c r="B32" s="27" t="s">
        <v>51</v>
      </c>
    </row>
    <row r="33" spans="2:3" x14ac:dyDescent="0.25">
      <c r="B33" s="58" t="s">
        <v>61</v>
      </c>
    </row>
    <row r="34" spans="2:3" ht="15.75" thickBot="1" x14ac:dyDescent="0.3"/>
    <row r="35" spans="2:3" ht="15.75" thickBot="1" x14ac:dyDescent="0.3">
      <c r="B35" s="95" t="s">
        <v>77</v>
      </c>
      <c r="C35" s="93" t="s">
        <v>56</v>
      </c>
    </row>
    <row r="36" spans="2:3" x14ac:dyDescent="0.25">
      <c r="B36" s="94" t="s">
        <v>52</v>
      </c>
      <c r="C36" s="68">
        <v>150</v>
      </c>
    </row>
    <row r="37" spans="2:3" x14ac:dyDescent="0.25">
      <c r="B37" s="56" t="s">
        <v>53</v>
      </c>
      <c r="C37" s="69">
        <v>210</v>
      </c>
    </row>
    <row r="38" spans="2:3" x14ac:dyDescent="0.25">
      <c r="B38" s="56" t="s">
        <v>54</v>
      </c>
      <c r="C38" s="69">
        <v>70</v>
      </c>
    </row>
    <row r="39" spans="2:3" ht="15.75" thickBot="1" x14ac:dyDescent="0.3">
      <c r="B39" s="57" t="s">
        <v>55</v>
      </c>
      <c r="C39" s="70">
        <v>40</v>
      </c>
    </row>
    <row r="46" spans="2:3" x14ac:dyDescent="0.25">
      <c r="B46" s="27" t="s">
        <v>59</v>
      </c>
    </row>
    <row r="47" spans="2:3" x14ac:dyDescent="0.25">
      <c r="B47" s="58" t="s">
        <v>62</v>
      </c>
    </row>
    <row r="48" spans="2:3" x14ac:dyDescent="0.25">
      <c r="B48" t="s">
        <v>64</v>
      </c>
    </row>
    <row r="49" spans="2:3" ht="15.75" thickBot="1" x14ac:dyDescent="0.3"/>
    <row r="50" spans="2:3" ht="15.75" thickBot="1" x14ac:dyDescent="0.3">
      <c r="B50" s="86" t="s">
        <v>57</v>
      </c>
      <c r="C50" s="80" t="s">
        <v>58</v>
      </c>
    </row>
    <row r="51" spans="2:3" x14ac:dyDescent="0.25">
      <c r="B51" s="77">
        <v>7320</v>
      </c>
      <c r="C51" s="68">
        <v>18</v>
      </c>
    </row>
    <row r="52" spans="2:3" x14ac:dyDescent="0.25">
      <c r="B52" s="78">
        <v>7373</v>
      </c>
      <c r="C52" s="69">
        <v>35</v>
      </c>
    </row>
    <row r="53" spans="2:3" x14ac:dyDescent="0.25">
      <c r="B53" s="78">
        <v>7545</v>
      </c>
      <c r="C53" s="69">
        <v>70</v>
      </c>
    </row>
    <row r="54" spans="2:3" x14ac:dyDescent="0.25">
      <c r="B54" s="78">
        <v>7944</v>
      </c>
      <c r="C54" s="69">
        <v>135</v>
      </c>
    </row>
    <row r="55" spans="2:3" x14ac:dyDescent="0.25">
      <c r="B55" s="78">
        <v>7992</v>
      </c>
      <c r="C55" s="69">
        <v>120</v>
      </c>
    </row>
    <row r="56" spans="2:3" x14ac:dyDescent="0.25">
      <c r="B56" s="78">
        <v>8040</v>
      </c>
      <c r="C56" s="69">
        <v>125</v>
      </c>
    </row>
    <row r="57" spans="2:3" x14ac:dyDescent="0.25">
      <c r="B57" s="78">
        <v>8334</v>
      </c>
      <c r="C57" s="69">
        <v>180</v>
      </c>
    </row>
    <row r="58" spans="2:3" ht="15.75" thickBot="1" x14ac:dyDescent="0.3">
      <c r="B58" s="79">
        <v>8398</v>
      </c>
      <c r="C58" s="70">
        <v>160</v>
      </c>
    </row>
    <row r="62" spans="2:3" x14ac:dyDescent="0.25">
      <c r="B62" s="58" t="s">
        <v>63</v>
      </c>
    </row>
    <row r="64" spans="2:3" ht="15.75" thickBot="1" x14ac:dyDescent="0.3"/>
    <row r="65" spans="2:3" ht="15.75" thickBot="1" x14ac:dyDescent="0.3">
      <c r="B65" s="85" t="s">
        <v>60</v>
      </c>
      <c r="C65" s="84">
        <v>130</v>
      </c>
    </row>
    <row r="66" spans="2:3" x14ac:dyDescent="0.25">
      <c r="B66" s="81" t="s">
        <v>68</v>
      </c>
      <c r="C66" s="71">
        <v>30</v>
      </c>
    </row>
    <row r="67" spans="2:3" x14ac:dyDescent="0.25">
      <c r="B67" s="82" t="s">
        <v>69</v>
      </c>
      <c r="C67" s="72">
        <v>-70</v>
      </c>
    </row>
    <row r="68" spans="2:3" x14ac:dyDescent="0.25">
      <c r="B68" s="82" t="s">
        <v>70</v>
      </c>
      <c r="C68" s="72">
        <v>20</v>
      </c>
    </row>
    <row r="69" spans="2:3" x14ac:dyDescent="0.25">
      <c r="B69" s="82" t="s">
        <v>71</v>
      </c>
      <c r="C69" s="72">
        <v>-10</v>
      </c>
    </row>
    <row r="70" spans="2:3" x14ac:dyDescent="0.25">
      <c r="B70" s="82" t="s">
        <v>72</v>
      </c>
      <c r="C70" s="72">
        <v>20</v>
      </c>
    </row>
    <row r="71" spans="2:3" x14ac:dyDescent="0.25">
      <c r="B71" s="82" t="s">
        <v>73</v>
      </c>
      <c r="C71" s="72">
        <v>-50</v>
      </c>
    </row>
    <row r="72" spans="2:3" x14ac:dyDescent="0.25">
      <c r="B72" s="82" t="s">
        <v>74</v>
      </c>
      <c r="C72" s="72">
        <v>-10</v>
      </c>
    </row>
    <row r="73" spans="2:3" x14ac:dyDescent="0.25">
      <c r="B73" s="82" t="s">
        <v>75</v>
      </c>
      <c r="C73" s="72">
        <v>50</v>
      </c>
    </row>
    <row r="74" spans="2:3" ht="15.75" thickBot="1" x14ac:dyDescent="0.3">
      <c r="B74" s="83" t="s">
        <v>76</v>
      </c>
      <c r="C74" s="73">
        <v>70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4"/>
  <sheetViews>
    <sheetView zoomScale="145" zoomScaleNormal="145" workbookViewId="0"/>
  </sheetViews>
  <sheetFormatPr baseColWidth="10" defaultRowHeight="15" x14ac:dyDescent="0.25"/>
  <cols>
    <col min="1" max="1" width="1.5703125" customWidth="1"/>
    <col min="2" max="2" width="11" customWidth="1"/>
    <col min="3" max="5" width="9" customWidth="1"/>
    <col min="13" max="13" width="3.140625" customWidth="1"/>
  </cols>
  <sheetData>
    <row r="1" spans="2:5" x14ac:dyDescent="0.25">
      <c r="B1" s="27" t="s">
        <v>46</v>
      </c>
    </row>
    <row r="2" spans="2:5" x14ac:dyDescent="0.25">
      <c r="B2" s="58" t="s">
        <v>67</v>
      </c>
    </row>
    <row r="3" spans="2:5" ht="15.75" thickBot="1" x14ac:dyDescent="0.3"/>
    <row r="4" spans="2:5" ht="15.75" thickBot="1" x14ac:dyDescent="0.3">
      <c r="B4" s="86" t="s">
        <v>34</v>
      </c>
      <c r="C4" s="87" t="s">
        <v>43</v>
      </c>
      <c r="D4" s="88" t="s">
        <v>44</v>
      </c>
      <c r="E4" s="89" t="s">
        <v>45</v>
      </c>
    </row>
    <row r="5" spans="2:5" x14ac:dyDescent="0.25">
      <c r="B5" s="90" t="s">
        <v>35</v>
      </c>
      <c r="C5" s="59">
        <v>78</v>
      </c>
      <c r="D5" s="60">
        <v>90</v>
      </c>
      <c r="E5" s="61">
        <v>86</v>
      </c>
    </row>
    <row r="6" spans="2:5" x14ac:dyDescent="0.25">
      <c r="B6" s="91" t="s">
        <v>36</v>
      </c>
      <c r="C6" s="62">
        <v>49</v>
      </c>
      <c r="D6" s="63">
        <v>63</v>
      </c>
      <c r="E6" s="64">
        <v>48</v>
      </c>
    </row>
    <row r="7" spans="2:5" x14ac:dyDescent="0.25">
      <c r="B7" s="91" t="s">
        <v>37</v>
      </c>
      <c r="C7" s="62">
        <v>65</v>
      </c>
      <c r="D7" s="63">
        <v>45</v>
      </c>
      <c r="E7" s="64">
        <v>50</v>
      </c>
    </row>
    <row r="8" spans="2:5" x14ac:dyDescent="0.25">
      <c r="B8" s="91" t="s">
        <v>38</v>
      </c>
      <c r="C8" s="62">
        <v>30</v>
      </c>
      <c r="D8" s="63">
        <v>38</v>
      </c>
      <c r="E8" s="64">
        <v>35</v>
      </c>
    </row>
    <row r="9" spans="2:5" x14ac:dyDescent="0.25">
      <c r="B9" s="91" t="s">
        <v>39</v>
      </c>
      <c r="C9" s="62">
        <v>25</v>
      </c>
      <c r="D9" s="63">
        <v>24</v>
      </c>
      <c r="E9" s="64">
        <v>23</v>
      </c>
    </row>
    <row r="10" spans="2:5" x14ac:dyDescent="0.25">
      <c r="B10" s="91" t="s">
        <v>40</v>
      </c>
      <c r="C10" s="62">
        <v>85</v>
      </c>
      <c r="D10" s="63">
        <v>73</v>
      </c>
      <c r="E10" s="64">
        <v>78</v>
      </c>
    </row>
    <row r="11" spans="2:5" x14ac:dyDescent="0.25">
      <c r="B11" s="91" t="s">
        <v>41</v>
      </c>
      <c r="C11" s="62">
        <v>15</v>
      </c>
      <c r="D11" s="63">
        <v>18</v>
      </c>
      <c r="E11" s="64">
        <v>16</v>
      </c>
    </row>
    <row r="12" spans="2:5" ht="15.75" thickBot="1" x14ac:dyDescent="0.3">
      <c r="B12" s="92" t="s">
        <v>42</v>
      </c>
      <c r="C12" s="65">
        <v>55</v>
      </c>
      <c r="D12" s="66">
        <v>67</v>
      </c>
      <c r="E12" s="67">
        <v>58</v>
      </c>
    </row>
    <row r="17" spans="2:5" x14ac:dyDescent="0.25">
      <c r="B17" s="58" t="s">
        <v>65</v>
      </c>
    </row>
    <row r="18" spans="2:5" x14ac:dyDescent="0.25">
      <c r="B18" s="58" t="s">
        <v>66</v>
      </c>
    </row>
    <row r="20" spans="2:5" ht="15.75" thickBot="1" x14ac:dyDescent="0.3"/>
    <row r="21" spans="2:5" ht="15.75" thickBot="1" x14ac:dyDescent="0.3">
      <c r="B21" s="86" t="s">
        <v>25</v>
      </c>
      <c r="C21" s="74" t="s">
        <v>47</v>
      </c>
      <c r="D21" s="75" t="s">
        <v>48</v>
      </c>
      <c r="E21" s="76" t="s">
        <v>49</v>
      </c>
    </row>
    <row r="22" spans="2:5" x14ac:dyDescent="0.25">
      <c r="B22" s="55" t="s">
        <v>43</v>
      </c>
      <c r="C22" s="59">
        <v>43</v>
      </c>
      <c r="D22" s="60">
        <v>88</v>
      </c>
      <c r="E22" s="61">
        <v>32</v>
      </c>
    </row>
    <row r="23" spans="2:5" x14ac:dyDescent="0.25">
      <c r="B23" s="56" t="s">
        <v>44</v>
      </c>
      <c r="C23" s="62">
        <v>32</v>
      </c>
      <c r="D23" s="63">
        <v>79</v>
      </c>
      <c r="E23" s="64">
        <v>51</v>
      </c>
    </row>
    <row r="24" spans="2:5" x14ac:dyDescent="0.25">
      <c r="B24" s="56" t="s">
        <v>45</v>
      </c>
      <c r="C24" s="62">
        <v>29</v>
      </c>
      <c r="D24" s="63">
        <v>62</v>
      </c>
      <c r="E24" s="64">
        <v>68</v>
      </c>
    </row>
    <row r="25" spans="2:5" ht="15.75" thickBot="1" x14ac:dyDescent="0.3">
      <c r="B25" s="57" t="s">
        <v>50</v>
      </c>
      <c r="C25" s="65">
        <v>31</v>
      </c>
      <c r="D25" s="66">
        <v>59</v>
      </c>
      <c r="E25" s="67">
        <v>95</v>
      </c>
    </row>
    <row r="26" spans="2:5" x14ac:dyDescent="0.25">
      <c r="B26" s="54"/>
      <c r="C26" s="23"/>
      <c r="D26" s="23"/>
    </row>
    <row r="27" spans="2:5" x14ac:dyDescent="0.25">
      <c r="B27" s="54"/>
      <c r="C27" s="23"/>
      <c r="D27" s="23"/>
    </row>
    <row r="28" spans="2:5" x14ac:dyDescent="0.25">
      <c r="B28" s="54"/>
    </row>
    <row r="29" spans="2:5" x14ac:dyDescent="0.25">
      <c r="B29" s="54"/>
    </row>
    <row r="30" spans="2:5" x14ac:dyDescent="0.25">
      <c r="B30" s="54"/>
    </row>
    <row r="32" spans="2:5" x14ac:dyDescent="0.25">
      <c r="B32" s="27" t="s">
        <v>51</v>
      </c>
    </row>
    <row r="33" spans="2:3" x14ac:dyDescent="0.25">
      <c r="B33" s="58" t="s">
        <v>61</v>
      </c>
    </row>
    <row r="34" spans="2:3" ht="15.75" thickBot="1" x14ac:dyDescent="0.3"/>
    <row r="35" spans="2:3" ht="15.75" thickBot="1" x14ac:dyDescent="0.3">
      <c r="B35" s="95" t="s">
        <v>77</v>
      </c>
      <c r="C35" s="93" t="s">
        <v>56</v>
      </c>
    </row>
    <row r="36" spans="2:3" x14ac:dyDescent="0.25">
      <c r="B36" s="94" t="s">
        <v>52</v>
      </c>
      <c r="C36" s="68">
        <v>150</v>
      </c>
    </row>
    <row r="37" spans="2:3" x14ac:dyDescent="0.25">
      <c r="B37" s="56" t="s">
        <v>53</v>
      </c>
      <c r="C37" s="69">
        <v>210</v>
      </c>
    </row>
    <row r="38" spans="2:3" x14ac:dyDescent="0.25">
      <c r="B38" s="56" t="s">
        <v>54</v>
      </c>
      <c r="C38" s="69">
        <v>70</v>
      </c>
    </row>
    <row r="39" spans="2:3" ht="15.75" thickBot="1" x14ac:dyDescent="0.3">
      <c r="B39" s="57" t="s">
        <v>55</v>
      </c>
      <c r="C39" s="70">
        <v>40</v>
      </c>
    </row>
    <row r="46" spans="2:3" x14ac:dyDescent="0.25">
      <c r="B46" s="27" t="s">
        <v>59</v>
      </c>
    </row>
    <row r="47" spans="2:3" x14ac:dyDescent="0.25">
      <c r="B47" s="58" t="s">
        <v>62</v>
      </c>
    </row>
    <row r="48" spans="2:3" x14ac:dyDescent="0.25">
      <c r="B48" t="s">
        <v>64</v>
      </c>
    </row>
    <row r="49" spans="2:3" ht="15.75" thickBot="1" x14ac:dyDescent="0.3"/>
    <row r="50" spans="2:3" ht="15.75" thickBot="1" x14ac:dyDescent="0.3">
      <c r="B50" s="86" t="s">
        <v>57</v>
      </c>
      <c r="C50" s="80" t="s">
        <v>58</v>
      </c>
    </row>
    <row r="51" spans="2:3" x14ac:dyDescent="0.25">
      <c r="B51" s="77">
        <v>7320</v>
      </c>
      <c r="C51" s="68">
        <v>18</v>
      </c>
    </row>
    <row r="52" spans="2:3" x14ac:dyDescent="0.25">
      <c r="B52" s="78">
        <v>7373</v>
      </c>
      <c r="C52" s="69">
        <v>35</v>
      </c>
    </row>
    <row r="53" spans="2:3" x14ac:dyDescent="0.25">
      <c r="B53" s="78">
        <v>7545</v>
      </c>
      <c r="C53" s="69">
        <v>70</v>
      </c>
    </row>
    <row r="54" spans="2:3" x14ac:dyDescent="0.25">
      <c r="B54" s="78">
        <v>7944</v>
      </c>
      <c r="C54" s="69">
        <v>135</v>
      </c>
    </row>
    <row r="55" spans="2:3" x14ac:dyDescent="0.25">
      <c r="B55" s="78">
        <v>7992</v>
      </c>
      <c r="C55" s="69">
        <v>120</v>
      </c>
    </row>
    <row r="56" spans="2:3" x14ac:dyDescent="0.25">
      <c r="B56" s="78">
        <v>8040</v>
      </c>
      <c r="C56" s="69">
        <v>125</v>
      </c>
    </row>
    <row r="57" spans="2:3" x14ac:dyDescent="0.25">
      <c r="B57" s="78">
        <v>8334</v>
      </c>
      <c r="C57" s="69">
        <v>180</v>
      </c>
    </row>
    <row r="58" spans="2:3" ht="15.75" thickBot="1" x14ac:dyDescent="0.3">
      <c r="B58" s="79">
        <v>8398</v>
      </c>
      <c r="C58" s="70">
        <v>160</v>
      </c>
    </row>
    <row r="62" spans="2:3" x14ac:dyDescent="0.25">
      <c r="B62" s="58" t="s">
        <v>63</v>
      </c>
    </row>
    <row r="64" spans="2:3" ht="15.75" thickBot="1" x14ac:dyDescent="0.3"/>
    <row r="65" spans="2:3" ht="15.75" thickBot="1" x14ac:dyDescent="0.3">
      <c r="B65" s="85" t="s">
        <v>60</v>
      </c>
      <c r="C65" s="84">
        <v>130</v>
      </c>
    </row>
    <row r="66" spans="2:3" x14ac:dyDescent="0.25">
      <c r="B66" s="81" t="s">
        <v>68</v>
      </c>
      <c r="C66" s="71">
        <v>30</v>
      </c>
    </row>
    <row r="67" spans="2:3" x14ac:dyDescent="0.25">
      <c r="B67" s="82" t="s">
        <v>69</v>
      </c>
      <c r="C67" s="72">
        <v>-70</v>
      </c>
    </row>
    <row r="68" spans="2:3" x14ac:dyDescent="0.25">
      <c r="B68" s="82" t="s">
        <v>70</v>
      </c>
      <c r="C68" s="72">
        <v>20</v>
      </c>
    </row>
    <row r="69" spans="2:3" x14ac:dyDescent="0.25">
      <c r="B69" s="82" t="s">
        <v>71</v>
      </c>
      <c r="C69" s="72">
        <v>-10</v>
      </c>
    </row>
    <row r="70" spans="2:3" x14ac:dyDescent="0.25">
      <c r="B70" s="82" t="s">
        <v>72</v>
      </c>
      <c r="C70" s="72">
        <v>20</v>
      </c>
    </row>
    <row r="71" spans="2:3" x14ac:dyDescent="0.25">
      <c r="B71" s="82" t="s">
        <v>73</v>
      </c>
      <c r="C71" s="72">
        <v>-50</v>
      </c>
    </row>
    <row r="72" spans="2:3" x14ac:dyDescent="0.25">
      <c r="B72" s="82" t="s">
        <v>74</v>
      </c>
      <c r="C72" s="72">
        <v>-10</v>
      </c>
    </row>
    <row r="73" spans="2:3" x14ac:dyDescent="0.25">
      <c r="B73" s="82" t="s">
        <v>75</v>
      </c>
      <c r="C73" s="72">
        <v>50</v>
      </c>
    </row>
    <row r="74" spans="2:3" ht="15.75" thickBot="1" x14ac:dyDescent="0.3">
      <c r="B74" s="83" t="s">
        <v>76</v>
      </c>
      <c r="C74" s="73">
        <v>70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Diagramme</vt:lpstr>
      </vt:variant>
      <vt:variant>
        <vt:i4>1</vt:i4>
      </vt:variant>
    </vt:vector>
  </HeadingPairs>
  <TitlesOfParts>
    <vt:vector size="9" baseType="lpstr">
      <vt:lpstr>Ausgangstabelle</vt:lpstr>
      <vt:lpstr>Statistik nach Teil 1</vt:lpstr>
      <vt:lpstr>Statistik nach Teil 2</vt:lpstr>
      <vt:lpstr>Statistik nach Teil 3</vt:lpstr>
      <vt:lpstr>Statistik nach Teil 4</vt:lpstr>
      <vt:lpstr>Kopie der Ausgangstabelle</vt:lpstr>
      <vt:lpstr>Diagramme</vt:lpstr>
      <vt:lpstr>fertige Diagramme</vt:lpstr>
      <vt:lpstr>fertiges Kreisdiagramm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2015-12-09T11:42:20Z</cp:lastPrinted>
  <dcterms:created xsi:type="dcterms:W3CDTF">2007-06-13T08:31:19Z</dcterms:created>
  <dcterms:modified xsi:type="dcterms:W3CDTF">2015-12-09T13:45:14Z</dcterms:modified>
</cp:coreProperties>
</file>